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佐野哲士\Desktop\"/>
    </mc:Choice>
  </mc:AlternateContent>
  <bookViews>
    <workbookView xWindow="0" yWindow="0" windowWidth="28800" windowHeight="12450"/>
  </bookViews>
  <sheets>
    <sheet name="別紙様式2-1 計画書_総括表" sheetId="1" r:id="rId1"/>
  </sheets>
  <externalReferences>
    <externalReference r:id="rId2"/>
    <externalReference r:id="rId3"/>
    <externalReference r:id="rId4"/>
    <externalReference r:id="rId5"/>
  </externalReferences>
  <definedNames>
    <definedName name="_xlnm.Print_Area" localSheetId="0">'別紙様式2-1 計画書_総括表'!$A$1:$AJ$199</definedName>
    <definedName name="www">#REF!</definedName>
    <definedName name="サービス" localSheetId="0">#REF!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63" i="1" l="1"/>
  <c r="AN64" i="1"/>
  <c r="AQ64" i="1" s="1"/>
  <c r="AU65" i="1"/>
  <c r="AV65" i="1"/>
  <c r="AN66" i="1"/>
  <c r="AO66" i="1"/>
  <c r="AS67" i="1" s="1"/>
  <c r="AN67" i="1"/>
  <c r="AO67" i="1"/>
  <c r="AQ67" i="1" s="1"/>
  <c r="AU68" i="1"/>
  <c r="AV68" i="1" s="1"/>
  <c r="AU69" i="1"/>
  <c r="AV69" i="1" s="1"/>
  <c r="AU70" i="1"/>
  <c r="AN69" i="1" s="1"/>
  <c r="AP70" i="1" l="1"/>
  <c r="AN70" i="1"/>
  <c r="AP69" i="1"/>
  <c r="AO70" i="1"/>
  <c r="AO69" i="1"/>
  <c r="AS69" i="1" s="1"/>
  <c r="AG76" i="1"/>
  <c r="AF69" i="1"/>
  <c r="Z69" i="1"/>
  <c r="T69" i="1"/>
  <c r="S62" i="1"/>
  <c r="T63" i="1" s="1"/>
  <c r="N63" i="1" s="1"/>
  <c r="AE61" i="1"/>
  <c r="Y61" i="1"/>
  <c r="S61" i="1"/>
  <c r="AB52" i="1"/>
  <c r="AB50" i="1" s="1"/>
  <c r="D49" i="1"/>
  <c r="AB31" i="1"/>
  <c r="AB29" i="1" s="1"/>
  <c r="AB28" i="1"/>
  <c r="D28" i="1"/>
  <c r="AC15" i="1"/>
  <c r="T15" i="1"/>
  <c r="K15" i="1"/>
  <c r="G14" i="1"/>
  <c r="G13" i="1"/>
  <c r="G12" i="1"/>
  <c r="G11" i="1"/>
  <c r="H10" i="1"/>
  <c r="G9" i="1"/>
  <c r="Q197" i="1" s="1"/>
  <c r="G8" i="1"/>
  <c r="AC1" i="1"/>
  <c r="N69" i="1" l="1"/>
  <c r="AR64" i="1"/>
  <c r="AQ70" i="1"/>
  <c r="Y64" i="1"/>
  <c r="Z65" i="1" s="1"/>
  <c r="S66" i="1" l="1"/>
  <c r="Y66" i="1"/>
  <c r="AS70" i="1" s="1"/>
  <c r="S64" i="1"/>
  <c r="AR67" i="1" s="1"/>
  <c r="T65" i="1" l="1"/>
  <c r="N65" i="1" s="1"/>
  <c r="AE66" i="1"/>
  <c r="AF67" i="1" s="1"/>
  <c r="Z67" i="1"/>
  <c r="T67" i="1"/>
  <c r="N67" i="1" l="1"/>
  <c r="AR70" i="1"/>
</calcChain>
</file>

<file path=xl/comments1.xml><?xml version="1.0" encoding="utf-8"?>
<comments xmlns="http://schemas.openxmlformats.org/spreadsheetml/2006/main">
  <authors>
    <author>厚生労働省ネットワークシステム</author>
  </authors>
  <commentList>
    <comment ref="AN65" authorId="0" shapeId="0">
      <text>
        <r>
          <rPr>
            <b/>
            <sz val="9"/>
            <color indexed="81"/>
            <rFont val="MS P ゴシック"/>
            <family val="3"/>
            <charset val="128"/>
          </rPr>
          <t>当該事業所（法人）で設定するグループ毎の配分比率を入力して下さい。</t>
        </r>
      </text>
    </comment>
    <comment ref="L96" authorId="0" shapeId="0">
      <text>
        <r>
          <rPr>
            <b/>
            <sz val="9"/>
            <color indexed="81"/>
            <rFont val="MS P ゴシック"/>
            <family val="3"/>
            <charset val="128"/>
          </rPr>
          <t>年号（平成・令和）を選択して下さい。</t>
        </r>
      </text>
    </comment>
  </commentList>
</comments>
</file>

<file path=xl/sharedStrings.xml><?xml version="1.0" encoding="utf-8"?>
<sst xmlns="http://schemas.openxmlformats.org/spreadsheetml/2006/main" count="432" uniqueCount="289">
  <si>
    <t>別紙様式２－１</t>
    <rPh sb="0" eb="2">
      <t>ベッシ</t>
    </rPh>
    <rPh sb="2" eb="4">
      <t>ヨウシキ</t>
    </rPh>
    <phoneticPr fontId="4"/>
  </si>
  <si>
    <t>提出先</t>
    <rPh sb="0" eb="2">
      <t>テイシュツ</t>
    </rPh>
    <rPh sb="2" eb="3">
      <t>サキ</t>
    </rPh>
    <phoneticPr fontId="4"/>
  </si>
  <si>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4"/>
  </si>
  <si>
    <t>年度）</t>
    <phoneticPr fontId="4"/>
  </si>
  <si>
    <t>１　基本情報＜共通＞</t>
    <rPh sb="2" eb="4">
      <t>キホン</t>
    </rPh>
    <rPh sb="4" eb="6">
      <t>ジョウホウ</t>
    </rPh>
    <rPh sb="7" eb="9">
      <t>キョウツウ</t>
    </rPh>
    <phoneticPr fontId="4"/>
  </si>
  <si>
    <t>フリガナ</t>
    <phoneticPr fontId="4"/>
  </si>
  <si>
    <t>法人名</t>
    <rPh sb="0" eb="2">
      <t>ホウジン</t>
    </rPh>
    <rPh sb="2" eb="3">
      <t>メイ</t>
    </rPh>
    <phoneticPr fontId="4"/>
  </si>
  <si>
    <t>法人所在地</t>
    <rPh sb="0" eb="2">
      <t>ホウジン</t>
    </rPh>
    <rPh sb="2" eb="5">
      <t>ショザイチ</t>
    </rPh>
    <phoneticPr fontId="4"/>
  </si>
  <si>
    <t>〒</t>
    <phoneticPr fontId="4"/>
  </si>
  <si>
    <t>書類作成担当者</t>
    <rPh sb="0" eb="2">
      <t>ショルイ</t>
    </rPh>
    <rPh sb="2" eb="4">
      <t>サクセイ</t>
    </rPh>
    <rPh sb="4" eb="7">
      <t>タントウシャ</t>
    </rPh>
    <phoneticPr fontId="4"/>
  </si>
  <si>
    <t>連絡先</t>
    <rPh sb="0" eb="3">
      <t>レンラクサキ</t>
    </rPh>
    <phoneticPr fontId="4"/>
  </si>
  <si>
    <t>電話番号</t>
    <rPh sb="0" eb="2">
      <t>デンワ</t>
    </rPh>
    <rPh sb="2" eb="4">
      <t>バンゴウ</t>
    </rPh>
    <phoneticPr fontId="4"/>
  </si>
  <si>
    <t>FAX番号</t>
    <rPh sb="3" eb="5">
      <t>バンゴウ</t>
    </rPh>
    <phoneticPr fontId="4"/>
  </si>
  <si>
    <t>E-mail</t>
    <phoneticPr fontId="4"/>
  </si>
  <si>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4"/>
  </si>
  <si>
    <t>介護職員処遇改善加算（処遇改善加算）</t>
    <rPh sb="0" eb="10">
      <t>カイゴショクインショグウカイゼンカサン</t>
    </rPh>
    <rPh sb="11" eb="13">
      <t>ショグウ</t>
    </rPh>
    <rPh sb="13" eb="15">
      <t>カイゼン</t>
    </rPh>
    <rPh sb="15" eb="17">
      <t>カサン</t>
    </rPh>
    <phoneticPr fontId="4"/>
  </si>
  <si>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4"/>
  </si>
  <si>
    <t>２　賃金改善計画について＜共通＞</t>
    <rPh sb="13" eb="15">
      <t>キョウツウ</t>
    </rPh>
    <phoneticPr fontId="4"/>
  </si>
  <si>
    <t>※本計画に記載された金額は見込額であり、提出後の運営状況(利用者数等)、人員配置状況(職員数等)その他の事由により変動があり得る。</t>
    <rPh sb="20" eb="22">
      <t>テイシュツ</t>
    </rPh>
    <rPh sb="22" eb="23">
      <t>ゴ</t>
    </rPh>
    <phoneticPr fontId="4"/>
  </si>
  <si>
    <t>（１）介護職員処遇改善加算</t>
    <rPh sb="3" eb="5">
      <t>カイゴ</t>
    </rPh>
    <rPh sb="5" eb="7">
      <t>ショクイン</t>
    </rPh>
    <rPh sb="7" eb="9">
      <t>ショグウ</t>
    </rPh>
    <rPh sb="9" eb="13">
      <t>カイゼンカサン</t>
    </rPh>
    <phoneticPr fontId="4"/>
  </si>
  <si>
    <t>①</t>
    <phoneticPr fontId="4"/>
  </si>
  <si>
    <t>算定する加算の区分</t>
    <rPh sb="0" eb="2">
      <t>サンテイ</t>
    </rPh>
    <rPh sb="4" eb="6">
      <t>カサン</t>
    </rPh>
    <rPh sb="7" eb="9">
      <t>クブン</t>
    </rPh>
    <phoneticPr fontId="4"/>
  </si>
  <si>
    <t>　</t>
    <phoneticPr fontId="4"/>
  </si>
  <si>
    <t>※　別紙様式２－２のとおり</t>
    <phoneticPr fontId="4"/>
  </si>
  <si>
    <t>②</t>
    <phoneticPr fontId="4"/>
  </si>
  <si>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4"/>
  </si>
  <si>
    <t>③</t>
    <phoneticPr fontId="4"/>
  </si>
  <si>
    <t>令和</t>
    <rPh sb="0" eb="2">
      <t>レイワ</t>
    </rPh>
    <phoneticPr fontId="4"/>
  </si>
  <si>
    <t>年度介護職員処遇改善加算の見込額</t>
    <rPh sb="0" eb="2">
      <t>ネンド</t>
    </rPh>
    <rPh sb="2" eb="4">
      <t>カイゴ</t>
    </rPh>
    <rPh sb="4" eb="6">
      <t>ショクイン</t>
    </rPh>
    <rPh sb="6" eb="8">
      <t>ショグウ</t>
    </rPh>
    <rPh sb="8" eb="12">
      <t>カイゼンカサン</t>
    </rPh>
    <rPh sb="13" eb="16">
      <t>ミコミガク</t>
    </rPh>
    <phoneticPr fontId="4"/>
  </si>
  <si>
    <t>円</t>
    <rPh sb="0" eb="1">
      <t>エン</t>
    </rPh>
    <phoneticPr fontId="4"/>
  </si>
  <si>
    <t>④</t>
    <phoneticPr fontId="4"/>
  </si>
  <si>
    <r>
      <t>賃金改善の見込額</t>
    </r>
    <r>
      <rPr>
        <sz val="8"/>
        <color theme="1"/>
        <rFont val="ＭＳ Ｐ明朝"/>
        <family val="1"/>
        <charset val="128"/>
      </rPr>
      <t>(ⅰ-ⅱ）</t>
    </r>
    <phoneticPr fontId="4"/>
  </si>
  <si>
    <t>(右欄の額は③欄の額を上回ること）</t>
    <rPh sb="1" eb="2">
      <t>ミギ</t>
    </rPh>
    <rPh sb="2" eb="3">
      <t>ラン</t>
    </rPh>
    <rPh sb="4" eb="5">
      <t>ガク</t>
    </rPh>
    <rPh sb="7" eb="8">
      <t>ラン</t>
    </rPh>
    <rPh sb="9" eb="10">
      <t>ガク</t>
    </rPh>
    <rPh sb="11" eb="13">
      <t>ウワマワ</t>
    </rPh>
    <phoneticPr fontId="4"/>
  </si>
  <si>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4"/>
  </si>
  <si>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4"/>
  </si>
  <si>
    <t>(ア)前年度の介護職員の賃金の総額</t>
    <rPh sb="3" eb="6">
      <t>ゼンネンド</t>
    </rPh>
    <rPh sb="7" eb="9">
      <t>カイゴ</t>
    </rPh>
    <rPh sb="9" eb="11">
      <t>ショクイン</t>
    </rPh>
    <rPh sb="12" eb="14">
      <t>チンギン</t>
    </rPh>
    <rPh sb="15" eb="17">
      <t>ソウガク</t>
    </rPh>
    <phoneticPr fontId="4"/>
  </si>
  <si>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4"/>
  </si>
  <si>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4"/>
  </si>
  <si>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4"/>
  </si>
  <si>
    <t>⑤</t>
    <phoneticPr fontId="4"/>
  </si>
  <si>
    <t>賃金改善実施期間</t>
    <phoneticPr fontId="4"/>
  </si>
  <si>
    <t>年</t>
    <phoneticPr fontId="4"/>
  </si>
  <si>
    <t>月</t>
    <phoneticPr fontId="4"/>
  </si>
  <si>
    <t>～</t>
    <phoneticPr fontId="4"/>
  </si>
  <si>
    <t>【記入上の注意】</t>
    <rPh sb="1" eb="3">
      <t>キニュウ</t>
    </rPh>
    <rPh sb="3" eb="4">
      <t>ジョウ</t>
    </rPh>
    <rPh sb="5" eb="7">
      <t>チュウイ</t>
    </rPh>
    <phoneticPr fontId="4"/>
  </si>
  <si>
    <t>・</t>
    <phoneticPr fontId="4"/>
  </si>
  <si>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4"/>
  </si>
  <si>
    <t>・</t>
    <phoneticPr fontId="4"/>
  </si>
  <si>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4"/>
  </si>
  <si>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4"/>
  </si>
  <si>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4"/>
  </si>
  <si>
    <t>（２）介護職員等特定処遇改善加算</t>
    <rPh sb="3" eb="5">
      <t>カイゴ</t>
    </rPh>
    <rPh sb="5" eb="7">
      <t>ショクイン</t>
    </rPh>
    <rPh sb="7" eb="8">
      <t>トウ</t>
    </rPh>
    <rPh sb="8" eb="10">
      <t>トクテイ</t>
    </rPh>
    <rPh sb="10" eb="12">
      <t>ショグウ</t>
    </rPh>
    <rPh sb="12" eb="16">
      <t>カイゼンカサン</t>
    </rPh>
    <phoneticPr fontId="4"/>
  </si>
  <si>
    <t>①</t>
    <phoneticPr fontId="4"/>
  </si>
  <si>
    <t>算定する特定加算の区分</t>
    <rPh sb="0" eb="2">
      <t>サンテイ</t>
    </rPh>
    <rPh sb="4" eb="6">
      <t>トクテイ</t>
    </rPh>
    <rPh sb="6" eb="8">
      <t>カサン</t>
    </rPh>
    <rPh sb="9" eb="11">
      <t>クブン</t>
    </rPh>
    <phoneticPr fontId="4"/>
  </si>
  <si>
    <t>　</t>
    <phoneticPr fontId="4"/>
  </si>
  <si>
    <t>②</t>
    <phoneticPr fontId="4"/>
  </si>
  <si>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4"/>
  </si>
  <si>
    <t>　※①、③、④　別紙様式２－３のとおり、②　別紙２－２のとおり</t>
    <rPh sb="8" eb="10">
      <t>ベッシ</t>
    </rPh>
    <rPh sb="10" eb="12">
      <t>ヨウシキ</t>
    </rPh>
    <rPh sb="22" eb="24">
      <t>ベッシ</t>
    </rPh>
    <phoneticPr fontId="4"/>
  </si>
  <si>
    <t>③</t>
    <phoneticPr fontId="4"/>
  </si>
  <si>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4"/>
  </si>
  <si>
    <t>④</t>
    <phoneticPr fontId="4"/>
  </si>
  <si>
    <t>特定加算の算定対象月</t>
    <rPh sb="0" eb="2">
      <t>トクテイ</t>
    </rPh>
    <rPh sb="2" eb="4">
      <t>カサン</t>
    </rPh>
    <rPh sb="5" eb="7">
      <t>サンテイ</t>
    </rPh>
    <rPh sb="7" eb="9">
      <t>タイショウ</t>
    </rPh>
    <rPh sb="9" eb="10">
      <t>ヅキ</t>
    </rPh>
    <phoneticPr fontId="4"/>
  </si>
  <si>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4"/>
  </si>
  <si>
    <t>⑥</t>
    <phoneticPr fontId="4"/>
  </si>
  <si>
    <t>賃金改善の見込額(ⅰ-ⅱ）</t>
    <phoneticPr fontId="4"/>
  </si>
  <si>
    <t>(右欄の額は⑤欄の額を上回ること）</t>
    <rPh sb="1" eb="2">
      <t>ミギ</t>
    </rPh>
    <rPh sb="2" eb="3">
      <t>ラン</t>
    </rPh>
    <rPh sb="4" eb="5">
      <t>ガク</t>
    </rPh>
    <rPh sb="7" eb="8">
      <t>ラン</t>
    </rPh>
    <rPh sb="9" eb="10">
      <t>ガク</t>
    </rPh>
    <rPh sb="11" eb="13">
      <t>ウワマワ</t>
    </rPh>
    <phoneticPr fontId="4"/>
  </si>
  <si>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4"/>
  </si>
  <si>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4"/>
  </si>
  <si>
    <t>(ア)前年度の賃金の総額</t>
    <rPh sb="3" eb="6">
      <t>ゼンネンド</t>
    </rPh>
    <rPh sb="7" eb="9">
      <t>チンギン</t>
    </rPh>
    <rPh sb="10" eb="12">
      <t>ソウガク</t>
    </rPh>
    <phoneticPr fontId="4"/>
  </si>
  <si>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4"/>
  </si>
  <si>
    <t>⑦</t>
    <phoneticPr fontId="4"/>
  </si>
  <si>
    <t>平均賃金改善額</t>
    <rPh sb="0" eb="2">
      <t>ヘイキン</t>
    </rPh>
    <rPh sb="2" eb="4">
      <t>チンギン</t>
    </rPh>
    <rPh sb="4" eb="6">
      <t>カイゼン</t>
    </rPh>
    <rPh sb="6" eb="7">
      <t>ガク</t>
    </rPh>
    <phoneticPr fontId="4"/>
  </si>
  <si>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</si>
  <si>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</si>
  <si>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</si>
  <si>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一月当たり平均賃金額算出用</t>
    <rPh sb="0" eb="2">
      <t>ヒトツキ</t>
    </rPh>
    <rPh sb="2" eb="3">
      <t>ア</t>
    </rPh>
    <rPh sb="5" eb="7">
      <t>ヘイキン</t>
    </rPh>
    <rPh sb="7" eb="9">
      <t>チンギン</t>
    </rPh>
    <rPh sb="9" eb="10">
      <t>ガク</t>
    </rPh>
    <rPh sb="10" eb="12">
      <t>サンシュツ</t>
    </rPh>
    <rPh sb="12" eb="13">
      <t>ヨウ</t>
    </rPh>
    <phoneticPr fontId="4"/>
  </si>
  <si>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4"/>
  </si>
  <si>
    <t>【入力上の注意】</t>
    <rPh sb="1" eb="3">
      <t>ニュウリョク</t>
    </rPh>
    <rPh sb="3" eb="4">
      <t>ジョウ</t>
    </rPh>
    <rPh sb="5" eb="7">
      <t>チュウイ</t>
    </rPh>
    <phoneticPr fontId="4"/>
  </si>
  <si>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4"/>
  </si>
  <si>
    <t>人</t>
    <rPh sb="0" eb="1">
      <t>ニン</t>
    </rPh>
    <phoneticPr fontId="4"/>
  </si>
  <si>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4"/>
  </si>
  <si>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4"/>
  </si>
  <si>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4"/>
  </si>
  <si>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4"/>
  </si>
  <si>
    <t>　 　グループ毎の平均賃金改善月額が算出され、計画書に反映される。</t>
    <rPh sb="7" eb="8">
      <t>ゴト</t>
    </rPh>
    <rPh sb="15" eb="16">
      <t>ツキ</t>
    </rPh>
    <phoneticPr fontId="4"/>
  </si>
  <si>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4"/>
  </si>
  <si>
    <t>(A)のみ実施</t>
  </si>
  <si>
    <t>円</t>
  </si>
  <si>
    <t>(A)</t>
    <phoneticPr fontId="4"/>
  </si>
  <si>
    <t>(B)</t>
    <phoneticPr fontId="4"/>
  </si>
  <si>
    <t>(C)</t>
    <phoneticPr fontId="4"/>
  </si>
  <si>
    <t>所要額（丸め前）</t>
    <rPh sb="0" eb="3">
      <t>ショヨウガク</t>
    </rPh>
    <rPh sb="4" eb="5">
      <t>マル</t>
    </rPh>
    <rPh sb="6" eb="7">
      <t>マエ</t>
    </rPh>
    <phoneticPr fontId="4"/>
  </si>
  <si>
    <t>丸め値との差額</t>
    <rPh sb="0" eb="1">
      <t>マル</t>
    </rPh>
    <rPh sb="2" eb="3">
      <t>アタイ</t>
    </rPh>
    <rPh sb="5" eb="7">
      <t>サガク</t>
    </rPh>
    <phoneticPr fontId="4"/>
  </si>
  <si>
    <t>切捨分（年額）</t>
    <rPh sb="0" eb="1">
      <t>キ</t>
    </rPh>
    <rPh sb="1" eb="2">
      <t>ス</t>
    </rPh>
    <rPh sb="2" eb="3">
      <t>ブン</t>
    </rPh>
    <rPh sb="4" eb="6">
      <t>ネンガク</t>
    </rPh>
    <phoneticPr fontId="4"/>
  </si>
  <si>
    <t>配分比率要件</t>
    <rPh sb="0" eb="4">
      <t>ハイ</t>
    </rPh>
    <rPh sb="4" eb="6">
      <t>ヨウケン</t>
    </rPh>
    <phoneticPr fontId="4"/>
  </si>
  <si>
    <t>（</t>
  </si>
  <si>
    <t>）</t>
  </si>
  <si>
    <t>(A)のみ</t>
    <phoneticPr fontId="4"/>
  </si>
  <si>
    <t>単価</t>
    <rPh sb="0" eb="2">
      <t>タンカ</t>
    </rPh>
    <phoneticPr fontId="4"/>
  </si>
  <si>
    <t>なし</t>
    <phoneticPr fontId="4"/>
  </si>
  <si>
    <t>(A)及び(B)を実施</t>
  </si>
  <si>
    <t>年間配分額</t>
    <rPh sb="0" eb="2">
      <t>ネンカン</t>
    </rPh>
    <rPh sb="2" eb="5">
      <t>ハイブンガク</t>
    </rPh>
    <phoneticPr fontId="4"/>
  </si>
  <si>
    <t>-</t>
    <phoneticPr fontId="4"/>
  </si>
  <si>
    <t>(A)及び(B)</t>
    <rPh sb="3" eb="4">
      <t>オヨ</t>
    </rPh>
    <phoneticPr fontId="4"/>
  </si>
  <si>
    <t>配分比率</t>
    <rPh sb="0" eb="2">
      <t>ハイブン</t>
    </rPh>
    <rPh sb="2" eb="4">
      <t>ヒリツ</t>
    </rPh>
    <phoneticPr fontId="4"/>
  </si>
  <si>
    <t>(A)/(B)</t>
    <phoneticPr fontId="4"/>
  </si>
  <si>
    <t>(A)(B)(C)全て実施</t>
  </si>
  <si>
    <t>上記以外の方法で実施</t>
  </si>
  <si>
    <t>(A)(B)(C)全て</t>
    <rPh sb="9" eb="10">
      <t>スベ</t>
    </rPh>
    <phoneticPr fontId="4"/>
  </si>
  <si>
    <t>(B)/(C)</t>
    <phoneticPr fontId="4"/>
  </si>
  <si>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4"/>
  </si>
  <si>
    <t>人（見込）</t>
    <rPh sb="0" eb="1">
      <t>ニン</t>
    </rPh>
    <rPh sb="2" eb="4">
      <t>ミコ</t>
    </rPh>
    <phoneticPr fontId="4"/>
  </si>
  <si>
    <t>(A)/(C)(参考)</t>
    <rPh sb="8" eb="10">
      <t>サンコウ</t>
    </rPh>
    <phoneticPr fontId="4"/>
  </si>
  <si>
    <t>（「月額平均８万円の処遇改善又は改善後の賃金が年額440万円以上となる者」を設定できない場合その理由）</t>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</si>
  <si>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</si>
  <si>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</si>
  <si>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4"/>
  </si>
  <si>
    <t>その他（</t>
    <rPh sb="2" eb="3">
      <t>タ</t>
    </rPh>
    <phoneticPr fontId="4"/>
  </si>
  <si>
    <t>）</t>
    <phoneticPr fontId="4"/>
  </si>
  <si>
    <t>⑧</t>
    <phoneticPr fontId="4"/>
  </si>
  <si>
    <r>
      <t>賃金改善実施期間</t>
    </r>
    <r>
      <rPr>
        <sz val="8"/>
        <color theme="1"/>
        <rFont val="ＭＳ Ｐ明朝"/>
        <family val="1"/>
        <charset val="128"/>
      </rPr>
      <t>(k)</t>
    </r>
    <phoneticPr fontId="4"/>
  </si>
  <si>
    <t>～</t>
    <phoneticPr fontId="4"/>
  </si>
  <si>
    <t>月</t>
    <phoneticPr fontId="4"/>
  </si>
  <si>
    <t>(</t>
    <phoneticPr fontId="4"/>
  </si>
  <si>
    <t>か月</t>
    <rPh sb="1" eb="2">
      <t>ゲツ</t>
    </rPh>
    <phoneticPr fontId="4"/>
  </si>
  <si>
    <t>)</t>
    <phoneticPr fontId="4"/>
  </si>
  <si>
    <t>・</t>
    <phoneticPr fontId="4"/>
  </si>
  <si>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4"/>
  </si>
  <si>
    <t>・</t>
    <phoneticPr fontId="4"/>
  </si>
  <si>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4"/>
  </si>
  <si>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4"/>
  </si>
  <si>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4"/>
  </si>
  <si>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4"/>
  </si>
  <si>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4"/>
  </si>
  <si>
    <r>
      <t>（３）</t>
    </r>
    <r>
      <rPr>
        <b/>
        <sz val="10"/>
        <color theme="1"/>
        <rFont val="ＭＳ Ｐ明朝"/>
        <family val="1"/>
        <charset val="128"/>
      </rPr>
      <t>賃金改善を行う賃金項目及び方法　</t>
    </r>
    <rPh sb="10" eb="12">
      <t>チンギン</t>
    </rPh>
    <rPh sb="14" eb="15">
      <t>オヨ</t>
    </rPh>
    <phoneticPr fontId="4"/>
  </si>
  <si>
    <t>イ　介護職員処遇改善加算</t>
    <rPh sb="2" eb="4">
      <t>カイゴ</t>
    </rPh>
    <rPh sb="4" eb="6">
      <t>ショクイン</t>
    </rPh>
    <rPh sb="6" eb="8">
      <t>ショグウ</t>
    </rPh>
    <rPh sb="8" eb="12">
      <t>カイゼンカサン</t>
    </rPh>
    <phoneticPr fontId="4"/>
  </si>
  <si>
    <t>※前年度に提出した計画書の記載内容から変更がない場合は「変更なし」にチェック（✔）</t>
    <phoneticPr fontId="4"/>
  </si>
  <si>
    <t>変更なし</t>
    <rPh sb="0" eb="2">
      <t>ヘンコウ</t>
    </rPh>
    <phoneticPr fontId="4"/>
  </si>
  <si>
    <t>賃金改善を行う給与の種類</t>
    <rPh sb="0" eb="2">
      <t>チンギン</t>
    </rPh>
    <rPh sb="2" eb="4">
      <t>カイゼン</t>
    </rPh>
    <rPh sb="5" eb="6">
      <t>オコナ</t>
    </rPh>
    <rPh sb="7" eb="9">
      <t>キュウヨ</t>
    </rPh>
    <rPh sb="10" eb="12">
      <t>シュルイ</t>
    </rPh>
    <phoneticPr fontId="4"/>
  </si>
  <si>
    <t>基本給</t>
    <rPh sb="0" eb="3">
      <t>キホンキュウ</t>
    </rPh>
    <phoneticPr fontId="4"/>
  </si>
  <si>
    <t>手当（新設）</t>
    <rPh sb="0" eb="2">
      <t>テアテ</t>
    </rPh>
    <rPh sb="3" eb="5">
      <t>シンセツ</t>
    </rPh>
    <phoneticPr fontId="4"/>
  </si>
  <si>
    <t>手当（既存の増額）</t>
    <rPh sb="0" eb="2">
      <t>テアテ</t>
    </rPh>
    <rPh sb="3" eb="5">
      <t>キソン</t>
    </rPh>
    <rPh sb="6" eb="8">
      <t>ゾウガク</t>
    </rPh>
    <phoneticPr fontId="4"/>
  </si>
  <si>
    <t>賞与</t>
    <rPh sb="0" eb="2">
      <t>ショウヨ</t>
    </rPh>
    <phoneticPr fontId="4"/>
  </si>
  <si>
    <t>その他</t>
    <rPh sb="2" eb="3">
      <t>タ</t>
    </rPh>
    <phoneticPr fontId="4"/>
  </si>
  <si>
    <t>具体的な取組内容</t>
    <rPh sb="0" eb="3">
      <t>グタイテキ</t>
    </rPh>
    <rPh sb="4" eb="6">
      <t>トリクミ</t>
    </rPh>
    <rPh sb="6" eb="8">
      <t>ナイヨウ</t>
    </rPh>
    <phoneticPr fontId="4"/>
  </si>
  <si>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4"/>
  </si>
  <si>
    <t>就業規則の見直し</t>
    <rPh sb="0" eb="2">
      <t>シュウギョウ</t>
    </rPh>
    <rPh sb="2" eb="4">
      <t>キソク</t>
    </rPh>
    <rPh sb="5" eb="7">
      <t>ミナオ</t>
    </rPh>
    <phoneticPr fontId="4"/>
  </si>
  <si>
    <t>賃金規程の見直し</t>
    <rPh sb="0" eb="2">
      <t>チンギン</t>
    </rPh>
    <rPh sb="2" eb="4">
      <t>キテイ</t>
    </rPh>
    <rPh sb="5" eb="7">
      <t>ミナオ</t>
    </rPh>
    <phoneticPr fontId="4"/>
  </si>
  <si>
    <t>（</t>
    <phoneticPr fontId="4"/>
  </si>
  <si>
    <t>）</t>
    <phoneticPr fontId="4"/>
  </si>
  <si>
    <t>（賃金改善に関する規定内容）</t>
    <rPh sb="1" eb="3">
      <t>チンギン</t>
    </rPh>
    <rPh sb="3" eb="5">
      <t>カイゼン</t>
    </rPh>
    <rPh sb="6" eb="7">
      <t>カン</t>
    </rPh>
    <rPh sb="9" eb="11">
      <t>キテイ</t>
    </rPh>
    <rPh sb="11" eb="13">
      <t>ナイヨウ</t>
    </rPh>
    <phoneticPr fontId="4"/>
  </si>
  <si>
    <t>○介護職員の基本給の引き上げ
基本給　　月　 給　2000円の増額　　時間給　30円～20円の増額
　　※　上記の額には、平成24年4月から処遇改善加算を取得しており、より上位の区分の加算を取得した際に増額した分を含む。　　　　　　　　　　　　　　　　　　手　当　　介護職員処遇改善手当として正職員は月額33，000円、パート職員は時給70円の増額</t>
    <rPh sb="1" eb="3">
      <t>カイゴ</t>
    </rPh>
    <rPh sb="3" eb="5">
      <t>ショクイン</t>
    </rPh>
    <rPh sb="6" eb="9">
      <t>キホンキュウ</t>
    </rPh>
    <rPh sb="10" eb="11">
      <t>ヒ</t>
    </rPh>
    <rPh sb="12" eb="13">
      <t>ア</t>
    </rPh>
    <rPh sb="15" eb="18">
      <t>キホンキュウ</t>
    </rPh>
    <rPh sb="20" eb="21">
      <t>ツキ</t>
    </rPh>
    <rPh sb="23" eb="24">
      <t>キュウ</t>
    </rPh>
    <rPh sb="29" eb="30">
      <t>エン</t>
    </rPh>
    <rPh sb="31" eb="33">
      <t>ゾウガク</t>
    </rPh>
    <rPh sb="35" eb="38">
      <t>ジカンキュウ</t>
    </rPh>
    <rPh sb="41" eb="42">
      <t>エン</t>
    </rPh>
    <rPh sb="45" eb="46">
      <t>エン</t>
    </rPh>
    <rPh sb="47" eb="49">
      <t>ゾウガク</t>
    </rPh>
    <rPh sb="54" eb="56">
      <t>ジョウキ</t>
    </rPh>
    <rPh sb="57" eb="58">
      <t>ガク</t>
    </rPh>
    <rPh sb="61" eb="63">
      <t>ヘイセイ</t>
    </rPh>
    <rPh sb="86" eb="88">
      <t>ジョウイ</t>
    </rPh>
    <rPh sb="89" eb="91">
      <t>クブン</t>
    </rPh>
    <rPh sb="95" eb="97">
      <t>シュトク</t>
    </rPh>
    <rPh sb="99" eb="100">
      <t>サイ</t>
    </rPh>
    <rPh sb="101" eb="103">
      <t>ゾウガク</t>
    </rPh>
    <rPh sb="133" eb="135">
      <t>カイゴ</t>
    </rPh>
    <rPh sb="135" eb="137">
      <t>ショクイン</t>
    </rPh>
    <rPh sb="137" eb="139">
      <t>ショグウ</t>
    </rPh>
    <rPh sb="139" eb="141">
      <t>カイゼン</t>
    </rPh>
    <rPh sb="141" eb="143">
      <t>テアテ</t>
    </rPh>
    <rPh sb="146" eb="149">
      <t>セイショクイン</t>
    </rPh>
    <rPh sb="150" eb="152">
      <t>ゲツガク</t>
    </rPh>
    <rPh sb="158" eb="159">
      <t>エン</t>
    </rPh>
    <rPh sb="163" eb="165">
      <t>ショクイン</t>
    </rPh>
    <rPh sb="166" eb="168">
      <t>ジキュウ</t>
    </rPh>
    <rPh sb="170" eb="171">
      <t>エン</t>
    </rPh>
    <rPh sb="172" eb="174">
      <t>ゾウガク</t>
    </rPh>
    <phoneticPr fontId="4"/>
  </si>
  <si>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4"/>
  </si>
  <si>
    <t>　※前年度に提出した計画書から変更がある場合には、変更箇所を下線とするなど明確にすること。</t>
    <rPh sb="2" eb="5">
      <t>ゼンネンド</t>
    </rPh>
    <rPh sb="37" eb="39">
      <t>メイカク</t>
    </rPh>
    <phoneticPr fontId="4"/>
  </si>
  <si>
    <t>（上記取組の開始時期）</t>
    <rPh sb="1" eb="3">
      <t>ジョウキ</t>
    </rPh>
    <rPh sb="3" eb="5">
      <t>トリクミ</t>
    </rPh>
    <rPh sb="6" eb="8">
      <t>カイシ</t>
    </rPh>
    <rPh sb="8" eb="10">
      <t>ジキ</t>
    </rPh>
    <phoneticPr fontId="4"/>
  </si>
  <si>
    <t>平成</t>
  </si>
  <si>
    <t>年</t>
    <rPh sb="0" eb="1">
      <t>ネン</t>
    </rPh>
    <phoneticPr fontId="4"/>
  </si>
  <si>
    <t>月</t>
    <rPh sb="0" eb="1">
      <t>ガツ</t>
    </rPh>
    <phoneticPr fontId="4"/>
  </si>
  <si>
    <t>（</t>
    <phoneticPr fontId="4"/>
  </si>
  <si>
    <t>実施済</t>
    <rPh sb="0" eb="2">
      <t>ジッシ</t>
    </rPh>
    <rPh sb="2" eb="3">
      <t>ズ</t>
    </rPh>
    <phoneticPr fontId="4"/>
  </si>
  <si>
    <t>予定</t>
    <rPh sb="0" eb="2">
      <t>ヨテイ</t>
    </rPh>
    <phoneticPr fontId="4"/>
  </si>
  <si>
    <t>）</t>
    <phoneticPr fontId="4"/>
  </si>
  <si>
    <t>ロ　介護職員等特定処遇改善加算　</t>
    <phoneticPr fontId="4"/>
  </si>
  <si>
    <t>経験・技能のある介護職員の考え方</t>
    <rPh sb="0" eb="2">
      <t>ケイケン</t>
    </rPh>
    <rPh sb="3" eb="5">
      <t>ギノウ</t>
    </rPh>
    <rPh sb="8" eb="10">
      <t>カイゴ</t>
    </rPh>
    <rPh sb="10" eb="12">
      <t>ショクイン</t>
    </rPh>
    <rPh sb="13" eb="14">
      <t>カンガ</t>
    </rPh>
    <rPh sb="15" eb="16">
      <t>カタ</t>
    </rPh>
    <phoneticPr fontId="4"/>
  </si>
  <si>
    <t>○次の条件を満たす介護職員を「経験・技能のある介護職員」とする
　①介護職員として当法人に勤続10年以上
　②介護福祉士の資格を有する者
　</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4" eb="36">
      <t>カイゴ</t>
    </rPh>
    <rPh sb="36" eb="38">
      <t>ショクイン</t>
    </rPh>
    <rPh sb="41" eb="42">
      <t>トウ</t>
    </rPh>
    <rPh sb="42" eb="44">
      <t>ホウジン</t>
    </rPh>
    <rPh sb="45" eb="47">
      <t>キンゾク</t>
    </rPh>
    <rPh sb="49" eb="50">
      <t>ネン</t>
    </rPh>
    <rPh sb="50" eb="52">
      <t>イジョウ</t>
    </rPh>
    <rPh sb="55" eb="57">
      <t>カイゴ</t>
    </rPh>
    <rPh sb="57" eb="60">
      <t>フクシシ</t>
    </rPh>
    <rPh sb="61" eb="63">
      <t>シカク</t>
    </rPh>
    <rPh sb="64" eb="65">
      <t>ユウ</t>
    </rPh>
    <rPh sb="67" eb="68">
      <t>モノ</t>
    </rPh>
    <phoneticPr fontId="4"/>
  </si>
  <si>
    <t>賃金改善を行う職員の範囲</t>
    <rPh sb="0" eb="2">
      <t>チンギン</t>
    </rPh>
    <rPh sb="2" eb="4">
      <t>カイゼン</t>
    </rPh>
    <rPh sb="5" eb="6">
      <t>オコナ</t>
    </rPh>
    <rPh sb="7" eb="9">
      <t>ショクイン</t>
    </rPh>
    <rPh sb="10" eb="12">
      <t>ハンイ</t>
    </rPh>
    <phoneticPr fontId="4"/>
  </si>
  <si>
    <t>(A)経験・技能のある介護職員</t>
    <rPh sb="3" eb="5">
      <t>ケイケン</t>
    </rPh>
    <rPh sb="6" eb="8">
      <t>ギノウ</t>
    </rPh>
    <rPh sb="11" eb="13">
      <t>カイゴ</t>
    </rPh>
    <rPh sb="13" eb="15">
      <t>ショクイン</t>
    </rPh>
    <phoneticPr fontId="4"/>
  </si>
  <si>
    <t>(B)他の介護職員</t>
    <rPh sb="3" eb="4">
      <t>タ</t>
    </rPh>
    <rPh sb="5" eb="7">
      <t>カイゴ</t>
    </rPh>
    <rPh sb="7" eb="9">
      <t>ショクイン</t>
    </rPh>
    <phoneticPr fontId="4"/>
  </si>
  <si>
    <t>(C)その他の職種</t>
    <rPh sb="5" eb="6">
      <t>タ</t>
    </rPh>
    <rPh sb="7" eb="9">
      <t>ショクシュ</t>
    </rPh>
    <phoneticPr fontId="4"/>
  </si>
  <si>
    <t xml:space="preserve"> （(A)にチェック（✔）がない場合その理由）</t>
    <rPh sb="16" eb="18">
      <t>バアイ</t>
    </rPh>
    <phoneticPr fontId="4"/>
  </si>
  <si>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4"/>
  </si>
  <si>
    <t>賃金規程の見直し</t>
    <rPh sb="5" eb="7">
      <t>ミナオ</t>
    </rPh>
    <phoneticPr fontId="4"/>
  </si>
  <si>
    <t>）</t>
    <phoneticPr fontId="4"/>
  </si>
  <si>
    <t xml:space="preserve">
</t>
    <phoneticPr fontId="4"/>
  </si>
  <si>
    <t>○特定処遇改善加算の新設（引き上げ幅は、資格、経験、技能、を考慮して各人ごとに決定）
　　特定処遇改善加算分を賞与として5月末に一括で支払う
　　　経験・技能のある介護職員　年額　261，240円
　　　他の介護職員　年額　130，620円
　　　その他の職種　年額　65，304円</t>
    <rPh sb="1" eb="3">
      <t>トクテイ</t>
    </rPh>
    <rPh sb="3" eb="5">
      <t>ショグウ</t>
    </rPh>
    <rPh sb="5" eb="9">
      <t>カイゼンカサン</t>
    </rPh>
    <rPh sb="10" eb="12">
      <t>シンセツ</t>
    </rPh>
    <rPh sb="45" eb="47">
      <t>トクテイ</t>
    </rPh>
    <rPh sb="47" eb="49">
      <t>ショグウ</t>
    </rPh>
    <rPh sb="49" eb="53">
      <t>カイゼンカサン</t>
    </rPh>
    <rPh sb="53" eb="54">
      <t>ブン</t>
    </rPh>
    <rPh sb="55" eb="57">
      <t>ショウヨ</t>
    </rPh>
    <rPh sb="61" eb="63">
      <t>ガツマツ</t>
    </rPh>
    <rPh sb="64" eb="66">
      <t>イッカツ</t>
    </rPh>
    <rPh sb="67" eb="69">
      <t>シハラ</t>
    </rPh>
    <rPh sb="74" eb="76">
      <t>ケイケン</t>
    </rPh>
    <rPh sb="77" eb="79">
      <t>ギノウ</t>
    </rPh>
    <rPh sb="82" eb="84">
      <t>カイゴ</t>
    </rPh>
    <rPh sb="84" eb="86">
      <t>ショクイン</t>
    </rPh>
    <rPh sb="87" eb="89">
      <t>ネンガク</t>
    </rPh>
    <rPh sb="97" eb="98">
      <t>エン</t>
    </rPh>
    <rPh sb="102" eb="103">
      <t>タ</t>
    </rPh>
    <rPh sb="104" eb="106">
      <t>カイゴ</t>
    </rPh>
    <rPh sb="106" eb="108">
      <t>ショクイン</t>
    </rPh>
    <rPh sb="126" eb="127">
      <t>タ</t>
    </rPh>
    <rPh sb="128" eb="130">
      <t>ショクシュ</t>
    </rPh>
    <rPh sb="131" eb="132">
      <t>ネン</t>
    </rPh>
    <phoneticPr fontId="4"/>
  </si>
  <si>
    <t>　</t>
    <phoneticPr fontId="4"/>
  </si>
  <si>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4"/>
  </si>
  <si>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4"/>
  </si>
  <si>
    <t>元</t>
    <rPh sb="0" eb="1">
      <t>ガン</t>
    </rPh>
    <phoneticPr fontId="4"/>
  </si>
  <si>
    <t>（</t>
    <phoneticPr fontId="4"/>
  </si>
  <si>
    <t>）</t>
    <phoneticPr fontId="4"/>
  </si>
  <si>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4"/>
  </si>
  <si>
    <t>（１）④ⅱ）(エ)又は（２）⑥ⅱ）(エ)の「前年度の各介護サービス事業者等の独自の賃金改善額」に計上する場合は記載</t>
    <rPh sb="26" eb="29">
      <t>カクカイゴ</t>
    </rPh>
    <rPh sb="33" eb="37">
      <t>ジギョウシャトウ</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</si>
  <si>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</si>
  <si>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</si>
  <si>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３　キャリアパス要件について＜処遇改善加算＞　</t>
    <rPh sb="8" eb="10">
      <t>ヨウケン</t>
    </rPh>
    <rPh sb="15" eb="17">
      <t>ショグウ</t>
    </rPh>
    <rPh sb="17" eb="21">
      <t>カイゼンカサン</t>
    </rPh>
    <phoneticPr fontId="4"/>
  </si>
  <si>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4"/>
  </si>
  <si>
    <t>キャリアパス要件Ⅰ　次のイからハまでのすべての基準を満たす。</t>
    <rPh sb="6" eb="8">
      <t>ヨウケン</t>
    </rPh>
    <rPh sb="23" eb="25">
      <t>キジュン</t>
    </rPh>
    <phoneticPr fontId="4"/>
  </si>
  <si>
    <t>加算Ⅰ・Ⅱの場合は必ず「該当」</t>
    <phoneticPr fontId="4"/>
  </si>
  <si>
    <t>該当</t>
    <rPh sb="0" eb="2">
      <t>ガイトウ</t>
    </rPh>
    <phoneticPr fontId="4"/>
  </si>
  <si>
    <t>非該当</t>
    <rPh sb="0" eb="3">
      <t>ヒガイトウ</t>
    </rPh>
    <phoneticPr fontId="4"/>
  </si>
  <si>
    <t>イ</t>
    <phoneticPr fontId="4"/>
  </si>
  <si>
    <t>介護職員の任用における職位、職責又は職務内容等の要件を定めている。</t>
    <rPh sb="0" eb="2">
      <t>カイゴ</t>
    </rPh>
    <rPh sb="2" eb="4">
      <t>ショクイン</t>
    </rPh>
    <rPh sb="5" eb="7">
      <t>ニンヨウ</t>
    </rPh>
    <phoneticPr fontId="4"/>
  </si>
  <si>
    <t>ロ</t>
    <phoneticPr fontId="4"/>
  </si>
  <si>
    <t>イに掲げる職位、職責又は職務内容等に応じた賃金体系を定めている。</t>
    <rPh sb="2" eb="3">
      <t>カカ</t>
    </rPh>
    <phoneticPr fontId="4"/>
  </si>
  <si>
    <t>ハ</t>
    <phoneticPr fontId="4"/>
  </si>
  <si>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4"/>
  </si>
  <si>
    <t>キャリアパス要件Ⅱ　次のイとロ両方の基準を満たす。</t>
    <rPh sb="6" eb="8">
      <t>ヨウケン</t>
    </rPh>
    <rPh sb="15" eb="17">
      <t>リョウホウ</t>
    </rPh>
    <rPh sb="16" eb="17">
      <t>カタ</t>
    </rPh>
    <rPh sb="18" eb="20">
      <t>キジュン</t>
    </rPh>
    <phoneticPr fontId="4"/>
  </si>
  <si>
    <t>イ</t>
    <phoneticPr fontId="4"/>
  </si>
  <si>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4"/>
  </si>
  <si>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4"/>
  </si>
  <si>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4"/>
  </si>
  <si>
    <t>①介護職員のスキル向上のため、年8回介護職員を対象とした勉強会を開催する。</t>
    <rPh sb="1" eb="3">
      <t>カイゴ</t>
    </rPh>
    <rPh sb="3" eb="5">
      <t>ショクイン</t>
    </rPh>
    <rPh sb="9" eb="11">
      <t>コウジョウ</t>
    </rPh>
    <rPh sb="15" eb="16">
      <t>ネン</t>
    </rPh>
    <rPh sb="17" eb="18">
      <t>カイ</t>
    </rPh>
    <rPh sb="18" eb="20">
      <t>カイゴ</t>
    </rPh>
    <rPh sb="20" eb="22">
      <t>ショクイン</t>
    </rPh>
    <rPh sb="23" eb="25">
      <t>タイショウ</t>
    </rPh>
    <rPh sb="28" eb="31">
      <t>ベンキョウカイ</t>
    </rPh>
    <rPh sb="32" eb="34">
      <t>カイサイ</t>
    </rPh>
    <phoneticPr fontId="4"/>
  </si>
  <si>
    <t>資格取得のための支援の実施</t>
    <rPh sb="0" eb="2">
      <t>シカク</t>
    </rPh>
    <rPh sb="2" eb="4">
      <t>シュトク</t>
    </rPh>
    <rPh sb="8" eb="10">
      <t>シエン</t>
    </rPh>
    <rPh sb="11" eb="13">
      <t>ジッシ</t>
    </rPh>
    <phoneticPr fontId="4"/>
  </si>
  <si>
    <t>※当該取組の内容について下記に記載すること</t>
    <rPh sb="1" eb="3">
      <t>トウガイ</t>
    </rPh>
    <rPh sb="3" eb="5">
      <t>トリクミ</t>
    </rPh>
    <rPh sb="6" eb="8">
      <t>ナイヨウ</t>
    </rPh>
    <rPh sb="12" eb="14">
      <t>カキ</t>
    </rPh>
    <rPh sb="15" eb="17">
      <t>キサイ</t>
    </rPh>
    <phoneticPr fontId="4"/>
  </si>
  <si>
    <t>①資格を取得しようとする介護職員に対し、その介護職員が希望する日を優先的に公休または有給休暇を取得できるように配慮した勤務を作成する。　　　　　　　　　　　　　　　　　　　　　　　　　　　　　　　　　　　　　　②介護職員が新たに資格取得したとき、その資格に応じた手当を支給する。　　　　　　　　　　　　　　　　　　</t>
    <rPh sb="1" eb="3">
      <t>シカク</t>
    </rPh>
    <rPh sb="4" eb="6">
      <t>シュトク</t>
    </rPh>
    <rPh sb="12" eb="14">
      <t>カイゴ</t>
    </rPh>
    <rPh sb="14" eb="16">
      <t>ショクイン</t>
    </rPh>
    <rPh sb="17" eb="18">
      <t>タイ</t>
    </rPh>
    <rPh sb="22" eb="24">
      <t>カイゴ</t>
    </rPh>
    <rPh sb="24" eb="26">
      <t>ショクイン</t>
    </rPh>
    <rPh sb="27" eb="29">
      <t>キボウ</t>
    </rPh>
    <rPh sb="31" eb="32">
      <t>ヒ</t>
    </rPh>
    <rPh sb="33" eb="36">
      <t>ユウセンテキ</t>
    </rPh>
    <rPh sb="37" eb="39">
      <t>コウキュウ</t>
    </rPh>
    <rPh sb="42" eb="44">
      <t>ユウキュウ</t>
    </rPh>
    <rPh sb="44" eb="46">
      <t>キュウカ</t>
    </rPh>
    <rPh sb="47" eb="49">
      <t>シュトク</t>
    </rPh>
    <rPh sb="55" eb="57">
      <t>ハイリョ</t>
    </rPh>
    <rPh sb="59" eb="61">
      <t>キンム</t>
    </rPh>
    <rPh sb="62" eb="64">
      <t>サクセイ</t>
    </rPh>
    <rPh sb="106" eb="108">
      <t>カイゴ</t>
    </rPh>
    <rPh sb="108" eb="110">
      <t>ショクイン</t>
    </rPh>
    <rPh sb="111" eb="112">
      <t>アラ</t>
    </rPh>
    <rPh sb="114" eb="116">
      <t>シカク</t>
    </rPh>
    <rPh sb="116" eb="118">
      <t>シュトク</t>
    </rPh>
    <rPh sb="125" eb="127">
      <t>シカク</t>
    </rPh>
    <rPh sb="128" eb="129">
      <t>オウ</t>
    </rPh>
    <rPh sb="131" eb="133">
      <t>テアテ</t>
    </rPh>
    <rPh sb="134" eb="136">
      <t>シキュウ</t>
    </rPh>
    <phoneticPr fontId="4"/>
  </si>
  <si>
    <t>ロ</t>
    <phoneticPr fontId="4"/>
  </si>
  <si>
    <t>イについて、全ての介護職員に周知している。</t>
    <rPh sb="6" eb="7">
      <t>スベ</t>
    </rPh>
    <phoneticPr fontId="4"/>
  </si>
  <si>
    <t>キャリアパス要件Ⅲ　次のイとロ両方の基準を満たす。</t>
    <rPh sb="6" eb="8">
      <t>ヨウケン</t>
    </rPh>
    <rPh sb="15" eb="17">
      <t>リョウホウ</t>
    </rPh>
    <rPh sb="18" eb="20">
      <t>キジュン</t>
    </rPh>
    <phoneticPr fontId="4"/>
  </si>
  <si>
    <t>加算Ⅰの場合は必ず「該当」</t>
    <phoneticPr fontId="4"/>
  </si>
  <si>
    <t>イ</t>
    <phoneticPr fontId="4"/>
  </si>
  <si>
    <t>介護職員について、経験若しくは資格等に応じて昇給する仕組み又は一定の基準に基づき定期に昇給を判定する仕組みを設けている。</t>
    <phoneticPr fontId="4"/>
  </si>
  <si>
    <t>具体的な仕組みの内容（該当するもの全てにチェック（✔）すること。）</t>
    <phoneticPr fontId="4"/>
  </si>
  <si>
    <t>経験に応じて昇給する仕組み
※「勤続年数」や「経験年数」などに応じて昇給する仕組みを指す。</t>
    <phoneticPr fontId="4"/>
  </si>
  <si>
    <t>②</t>
    <phoneticPr fontId="4"/>
  </si>
  <si>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4"/>
  </si>
  <si>
    <t>③</t>
    <phoneticPr fontId="4"/>
  </si>
  <si>
    <t>一定の基準に基づき定期に昇給を判定する仕組み
※「実技試験」や「人事評価」などの結果に基づき昇給する仕組みを指す。ただし、客観的な評価基準や昇給条件が明文化されていることを要する。</t>
    <phoneticPr fontId="4"/>
  </si>
  <si>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4"/>
  </si>
  <si>
    <t>４　職場環境等要件について＜共通＞　</t>
    <rPh sb="14" eb="16">
      <t>キョウツウ</t>
    </rPh>
    <phoneticPr fontId="4"/>
  </si>
  <si>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4"/>
  </si>
  <si>
    <t>分類</t>
    <rPh sb="0" eb="2">
      <t>ブンルイ</t>
    </rPh>
    <phoneticPr fontId="4"/>
  </si>
  <si>
    <t>内容</t>
    <rPh sb="0" eb="2">
      <t>ナイヨウ</t>
    </rPh>
    <phoneticPr fontId="4"/>
  </si>
  <si>
    <t>資質の向上</t>
    <rPh sb="0" eb="2">
      <t>シシツ</t>
    </rPh>
    <rPh sb="3" eb="5">
      <t>コウジョウ</t>
    </rPh>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</si>
  <si>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4"/>
  </si>
  <si>
    <t>研修の受講やキャリア段位制度と人事考課との連動</t>
    <phoneticPr fontId="4"/>
  </si>
  <si>
    <t>小規模事業者の共同による採用・人事ローテーション・研修のための制度構築</t>
    <phoneticPr fontId="4"/>
  </si>
  <si>
    <t>キャリアパス要件に該当する事項（キャリアパス要件を満たしていない介護事業者に限る）</t>
    <phoneticPr fontId="4"/>
  </si>
  <si>
    <t>その他：</t>
    <phoneticPr fontId="4"/>
  </si>
  <si>
    <t>労働環境・
処遇の改善</t>
    <phoneticPr fontId="4"/>
  </si>
  <si>
    <t>新人介護職員の早期離職防止のためのエルダー・メンター（新人指導担当者）制度等導入</t>
    <phoneticPr fontId="4"/>
  </si>
  <si>
    <t>雇用管理改善のため管理者の労働・安全衛生法規、休暇・休職制度に係る研修受講等による雇用管理改善対策の充実</t>
    <phoneticPr fontId="4"/>
  </si>
  <si>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4"/>
  </si>
  <si>
    <t>介護職員の腰痛対策を含む負担軽減のための介護ロボットやリフト等の介護機器等導入</t>
    <phoneticPr fontId="4"/>
  </si>
  <si>
    <t>子育てとの両立を目指す者のための育児休業制度等の充実、事業所内保育施設の整備</t>
    <phoneticPr fontId="4"/>
  </si>
  <si>
    <t>ミーティング等による職場内コミュニケーションの円滑化による個々の介護職員の気づきを踏まえた勤務環境やケア内容の改善</t>
    <phoneticPr fontId="4"/>
  </si>
  <si>
    <t>事故・トラブルへの対応マニュアル等の作成による責任の所在の明確化</t>
    <phoneticPr fontId="4"/>
  </si>
  <si>
    <t>健康診断・こころの健康等の健康管理面の強化、職員休憩室・分煙スペース等の整備</t>
    <phoneticPr fontId="4"/>
  </si>
  <si>
    <t>その他</t>
  </si>
  <si>
    <t>介護サービス情報公表制度の活用による経営・人材育成理念の見える化</t>
    <phoneticPr fontId="4"/>
  </si>
  <si>
    <t>中途採用者（他産業からの転職者、主婦層、中高年齢者等）に特化した人事制度の確立（勤務シフトの配慮、短時間正規職員制度の導入等）</t>
    <phoneticPr fontId="4"/>
  </si>
  <si>
    <t>障害を有する者でも働きやすい職場環境構築や勤務シフト配慮</t>
    <phoneticPr fontId="4"/>
  </si>
  <si>
    <t>地域の児童・生徒や住民との交流による地域包括ケアの一員としてのモチベーション向上</t>
    <phoneticPr fontId="4"/>
  </si>
  <si>
    <t>非正規職員から正規職員への転換</t>
    <phoneticPr fontId="4"/>
  </si>
  <si>
    <t>職員の増員による業務負担の軽減</t>
    <phoneticPr fontId="4"/>
  </si>
  <si>
    <t>５　見える化要件について＜特定加算＞　</t>
    <rPh sb="2" eb="3">
      <t>ミ</t>
    </rPh>
    <rPh sb="5" eb="6">
      <t>カ</t>
    </rPh>
    <rPh sb="6" eb="8">
      <t>ヨウケン</t>
    </rPh>
    <rPh sb="13" eb="15">
      <t>トクテイ</t>
    </rPh>
    <rPh sb="15" eb="17">
      <t>カサン</t>
    </rPh>
    <phoneticPr fontId="4"/>
  </si>
  <si>
    <t>　実施している周知方法について、チェック（✔）すること。</t>
    <rPh sb="1" eb="3">
      <t>ジッシ</t>
    </rPh>
    <rPh sb="7" eb="9">
      <t>シュウチ</t>
    </rPh>
    <rPh sb="9" eb="11">
      <t>ホウホウ</t>
    </rPh>
    <phoneticPr fontId="4"/>
  </si>
  <si>
    <t>ホームページ
への掲載</t>
    <rPh sb="9" eb="11">
      <t>ケイサイ</t>
    </rPh>
    <phoneticPr fontId="4"/>
  </si>
  <si>
    <t>「介護サービス情報公表システム」への掲載</t>
    <rPh sb="1" eb="3">
      <t>カイゴ</t>
    </rPh>
    <rPh sb="7" eb="9">
      <t>ジョウホウ</t>
    </rPh>
    <rPh sb="9" eb="11">
      <t>コウヒョウ</t>
    </rPh>
    <rPh sb="18" eb="20">
      <t>ケイサイ</t>
    </rPh>
    <phoneticPr fontId="4"/>
  </si>
  <si>
    <t>／</t>
    <phoneticPr fontId="4"/>
  </si>
  <si>
    <t>掲載予定</t>
    <rPh sb="0" eb="2">
      <t>ケイサイ</t>
    </rPh>
    <rPh sb="2" eb="4">
      <t>ヨテイ</t>
    </rPh>
    <phoneticPr fontId="4"/>
  </si>
  <si>
    <t>自社のホームページに掲載</t>
    <rPh sb="0" eb="2">
      <t>ジシャ</t>
    </rPh>
    <rPh sb="10" eb="12">
      <t>ケイサイ</t>
    </rPh>
    <phoneticPr fontId="4"/>
  </si>
  <si>
    <t>／</t>
    <phoneticPr fontId="4"/>
  </si>
  <si>
    <t>その他の方法
による掲示等</t>
    <rPh sb="2" eb="3">
      <t>タ</t>
    </rPh>
    <rPh sb="4" eb="6">
      <t>ホウホウ</t>
    </rPh>
    <rPh sb="10" eb="12">
      <t>ケイジ</t>
    </rPh>
    <rPh sb="12" eb="13">
      <t>トウ</t>
    </rPh>
    <phoneticPr fontId="4"/>
  </si>
  <si>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4"/>
  </si>
  <si>
    <t>／</t>
    <phoneticPr fontId="4"/>
  </si>
  <si>
    <t>その他(</t>
    <phoneticPr fontId="4"/>
  </si>
  <si>
    <t>)</t>
    <phoneticPr fontId="4"/>
  </si>
  <si>
    <t>／</t>
    <phoneticPr fontId="4"/>
  </si>
  <si>
    <t>以下の点を確認し、全ての項目にチェックして下さい。</t>
    <rPh sb="0" eb="2">
      <t>イカ</t>
    </rPh>
    <rPh sb="3" eb="4">
      <t>テン</t>
    </rPh>
    <rPh sb="5" eb="7">
      <t>カクニン</t>
    </rPh>
    <rPh sb="9" eb="10">
      <t>スベ</t>
    </rPh>
    <rPh sb="12" eb="14">
      <t>コウモク</t>
    </rPh>
    <rPh sb="21" eb="22">
      <t>クダ</t>
    </rPh>
    <phoneticPr fontId="4"/>
  </si>
  <si>
    <t>確認項目</t>
    <rPh sb="0" eb="2">
      <t>カクニン</t>
    </rPh>
    <rPh sb="2" eb="4">
      <t>コウモク</t>
    </rPh>
    <phoneticPr fontId="4"/>
  </si>
  <si>
    <t>証明する資料の例</t>
    <rPh sb="0" eb="2">
      <t>ショウメイ</t>
    </rPh>
    <rPh sb="4" eb="6">
      <t>シリョウ</t>
    </rPh>
    <rPh sb="7" eb="8">
      <t>レイ</t>
    </rPh>
    <phoneticPr fontId="4"/>
  </si>
  <si>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4"/>
  </si>
  <si>
    <t>就業規則、給与規程</t>
    <rPh sb="0" eb="2">
      <t>シュウギョウ</t>
    </rPh>
    <rPh sb="2" eb="4">
      <t>キソク</t>
    </rPh>
    <rPh sb="5" eb="7">
      <t>キュウヨ</t>
    </rPh>
    <rPh sb="7" eb="9">
      <t>キテイ</t>
    </rPh>
    <phoneticPr fontId="4"/>
  </si>
  <si>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4"/>
  </si>
  <si>
    <t>給与明細</t>
    <rPh sb="0" eb="2">
      <t>キュウヨ</t>
    </rPh>
    <rPh sb="2" eb="4">
      <t>メイサイ</t>
    </rPh>
    <phoneticPr fontId="4"/>
  </si>
  <si>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4"/>
  </si>
  <si>
    <t>勤務体制表、介護福祉士登録証</t>
    <rPh sb="0" eb="2">
      <t>キンム</t>
    </rPh>
    <rPh sb="2" eb="5">
      <t>タイセイヒョウ</t>
    </rPh>
    <rPh sb="6" eb="8">
      <t>カイゴ</t>
    </rPh>
    <rPh sb="8" eb="11">
      <t>フクシシ</t>
    </rPh>
    <rPh sb="11" eb="13">
      <t>トウロク</t>
    </rPh>
    <rPh sb="13" eb="14">
      <t>ショウ</t>
    </rPh>
    <phoneticPr fontId="4"/>
  </si>
  <si>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4"/>
  </si>
  <si>
    <t>資質向上のための計画</t>
    <rPh sb="0" eb="2">
      <t>シシツ</t>
    </rPh>
    <rPh sb="2" eb="4">
      <t>コウジョウ</t>
    </rPh>
    <rPh sb="8" eb="10">
      <t>ケイカク</t>
    </rPh>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</si>
  <si>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
  </si>
  <si>
    <t>―</t>
    <phoneticPr fontId="4"/>
  </si>
  <si>
    <t>労働保険料の納付が適正に行われています。</t>
    <rPh sb="0" eb="2">
      <t>ロウドウ</t>
    </rPh>
    <rPh sb="2" eb="5">
      <t>ホケンリョウ</t>
    </rPh>
    <rPh sb="6" eb="8">
      <t>ノウフ</t>
    </rPh>
    <rPh sb="9" eb="11">
      <t>テキセイ</t>
    </rPh>
    <rPh sb="12" eb="13">
      <t>オコナ</t>
    </rPh>
    <phoneticPr fontId="4"/>
  </si>
  <si>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4"/>
  </si>
  <si>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
  </si>
  <si>
    <t>会議録、周知文書</t>
    <rPh sb="0" eb="3">
      <t>カイギロク</t>
    </rPh>
    <rPh sb="4" eb="6">
      <t>シュウチ</t>
    </rPh>
    <rPh sb="6" eb="8">
      <t>ブンショ</t>
    </rPh>
    <phoneticPr fontId="4"/>
  </si>
  <si>
    <t>※</t>
    <phoneticPr fontId="4"/>
  </si>
  <si>
    <t>各証明資料は、指定権者からの求めがあった場合には、速やかに提出すること。</t>
    <phoneticPr fontId="4"/>
  </si>
  <si>
    <t>※　</t>
    <phoneticPr fontId="4"/>
  </si>
  <si>
    <t>本表への虚偽記載の他、介護職員処遇改善加算及び介護職員等特定処遇改善加算の請求に関して不正があった場合は、介護報酬の返還や指定取消となる場合がある。</t>
    <phoneticPr fontId="4"/>
  </si>
  <si>
    <t>計画書の記載内容に虚偽がないことを証明するとともに、記載内容を証明する資料を適切に保管していることを誓約します。</t>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</si>
  <si>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</si>
  <si>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</si>
  <si>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</si>
  <si>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</si>
  <si>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理事長</t>
    <rPh sb="0" eb="3">
      <t>リジチョウ</t>
    </rPh>
    <phoneticPr fontId="4"/>
  </si>
  <si>
    <t>氏名</t>
    <rPh sb="0" eb="2">
      <t>シメイ</t>
    </rPh>
    <phoneticPr fontId="4"/>
  </si>
  <si>
    <t>佐野博</t>
    <rPh sb="0" eb="2">
      <t>サノ</t>
    </rPh>
    <rPh sb="2" eb="3">
      <t>ヒロシ</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</si>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</sst>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_ "/>
    <numFmt numFmtId="179" formatCode="#,##0_);[Red]\(#,##0\)"/>
    <numFmt numFmtId="180" formatCode="0.000_);[Red]\(0.00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9"/>
      <color theme="1"/>
      <name val="ＭＳ Ｐ明朝"/>
      <family val="1"/>
      <charset val="128"/>
    </font>
    <font>
      <sz val="6"/>
      <name val="ＭＳ Ｐゴシック"/>
      <family val="3"/>
      <charset val="128"/>
    </font>
    <font>
      <sz val="11"/>
      <color theme="1"/>
      <name val="ＭＳ Ｐ明朝"/>
      <family val="1"/>
      <charset val="128"/>
    </font>
    <font>
      <sz val="10"/>
      <color theme="1"/>
      <name val="ＭＳ Ｐ明朝"/>
      <family val="1"/>
      <charset val="128"/>
    </font>
    <font>
      <sz val="11"/>
      <name val="ＭＳ Ｐ明朝"/>
      <family val="1"/>
      <charset val="128"/>
    </font>
    <font>
      <sz val="14"/>
      <color theme="1"/>
      <name val="ＭＳ Ｐ明朝"/>
      <family val="1"/>
      <charset val="128"/>
    </font>
    <font>
      <b/>
      <sz val="11"/>
      <color theme="1"/>
      <name val="ＭＳ Ｐ明朝"/>
      <family val="1"/>
      <charset val="128"/>
    </font>
    <font>
      <sz val="10"/>
      <name val="ＭＳ Ｐ明朝"/>
      <family val="1"/>
      <charset val="128"/>
    </font>
    <font>
      <sz val="10"/>
      <color theme="0"/>
      <name val="ＭＳ Ｐ明朝"/>
      <family val="1"/>
      <charset val="128"/>
    </font>
    <font>
      <b/>
      <sz val="9"/>
      <color theme="1"/>
      <name val="ＭＳ Ｐ明朝"/>
      <family val="1"/>
      <charset val="128"/>
    </font>
    <font>
      <sz val="8"/>
      <color theme="1"/>
      <name val="ＭＳ Ｐ明朝"/>
      <family val="1"/>
      <charset val="128"/>
    </font>
    <font>
      <sz val="11"/>
      <color theme="0"/>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9"/>
      <name val="ＭＳ Ｐ明朝"/>
      <family val="1"/>
      <charset val="128"/>
    </font>
    <font>
      <sz val="8"/>
      <name val="ＭＳ Ｐ明朝"/>
      <family val="1"/>
      <charset val="128"/>
    </font>
    <font>
      <b/>
      <sz val="8"/>
      <name val="ＭＳ Ｐ明朝"/>
      <family val="1"/>
      <charset val="128"/>
    </font>
    <font>
      <sz val="12"/>
      <color theme="1"/>
      <name val="ＭＳ Ｐ明朝"/>
      <family val="1"/>
      <charset val="128"/>
    </font>
    <font>
      <b/>
      <sz val="10"/>
      <color theme="1"/>
      <name val="ＭＳ Ｐ明朝"/>
      <family val="1"/>
      <charset val="128"/>
    </font>
    <font>
      <sz val="9"/>
      <color indexed="60"/>
      <name val="ＭＳ Ｐ明朝"/>
      <family val="1"/>
      <charset val="128"/>
    </font>
    <font>
      <u/>
      <sz val="9"/>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name val="ＭＳ Ｐ明朝"/>
      <family val="1"/>
      <charset val="128"/>
    </font>
    <font>
      <sz val="10.5"/>
      <color theme="1"/>
      <name val="ＭＳ Ｐ明朝"/>
      <family val="1"/>
      <charset val="128"/>
    </font>
    <font>
      <b/>
      <sz val="10.5"/>
      <name val="ＭＳ Ｐ明朝"/>
      <family val="1"/>
      <charset val="128"/>
    </font>
    <font>
      <sz val="14"/>
      <name val="ＭＳ Ｐ明朝"/>
      <family val="1"/>
      <charset val="128"/>
    </font>
    <font>
      <b/>
      <sz val="9"/>
      <color indexed="81"/>
      <name val="MS P ゴシック"/>
      <family val="3"/>
      <charset val="128"/>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9" tint="0.79998168889431442"/>
        <bgColor indexed="64"/>
      </patternFill>
    </fill>
    <fill>
      <patternFill patternType="solid">
        <fgColor indexed="41"/>
        <bgColor indexed="64"/>
      </patternFill>
    </fill>
    <fill>
      <patternFill patternType="solid">
        <fgColor rgb="FFFFFFCC"/>
        <bgColor indexed="64"/>
      </patternFill>
    </fill>
    <fill>
      <patternFill patternType="solid">
        <fgColor theme="0" tint="-0.1499984740745262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diagonal/>
    </border>
    <border>
      <left/>
      <right style="thin">
        <color indexed="64"/>
      </right>
      <top style="hair">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medium">
        <color auto="1"/>
      </left>
      <right/>
      <top/>
      <bottom style="thin">
        <color indexed="64"/>
      </bottom>
      <diagonal/>
    </border>
    <border>
      <left style="thin">
        <color indexed="64"/>
      </left>
      <right style="thin">
        <color indexed="64"/>
      </right>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auto="1"/>
      </left>
      <right/>
      <top style="hair">
        <color auto="1"/>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auto="1"/>
      </left>
      <right/>
      <top/>
      <bottom style="hair">
        <color auto="1"/>
      </bottom>
      <diagonal/>
    </border>
    <border>
      <left style="thin">
        <color indexed="64"/>
      </left>
      <right style="thin">
        <color indexed="64"/>
      </right>
      <top style="thin">
        <color indexed="64"/>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auto="1"/>
      </top>
      <bottom/>
      <diagonal/>
    </border>
    <border>
      <left/>
      <right style="thin">
        <color indexed="64"/>
      </right>
      <top/>
      <bottom style="hair">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left style="medium">
        <color indexed="64"/>
      </left>
      <right style="thin">
        <color indexed="64"/>
      </right>
      <top style="medium">
        <color indexed="64"/>
      </top>
      <bottom style="medium">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auto="1"/>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auto="1"/>
      </left>
      <right/>
      <top style="medium">
        <color auto="1"/>
      </top>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83">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7"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lignment vertical="center"/>
    </xf>
    <xf numFmtId="0" fontId="9"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10" fillId="0" borderId="0" xfId="0" applyFont="1" applyFill="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14" xfId="0" applyFont="1" applyBorder="1">
      <alignment vertical="center"/>
    </xf>
    <xf numFmtId="0" fontId="10" fillId="0" borderId="0" xfId="0" applyFont="1">
      <alignment vertical="center"/>
    </xf>
    <xf numFmtId="0" fontId="11" fillId="0" borderId="0" xfId="0" applyFont="1" applyFill="1">
      <alignment vertical="center"/>
    </xf>
    <xf numFmtId="0" fontId="6" fillId="0"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1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Border="1" applyAlignment="1">
      <alignment horizontal="left" vertical="center" wrapText="1"/>
    </xf>
    <xf numFmtId="0" fontId="12" fillId="0" borderId="20" xfId="0" applyFont="1" applyFill="1" applyBorder="1">
      <alignment vertical="center"/>
    </xf>
    <xf numFmtId="0" fontId="6" fillId="0" borderId="21" xfId="0" applyFont="1" applyBorder="1" applyAlignment="1">
      <alignment horizontal="left" vertical="center" wrapText="1"/>
    </xf>
    <xf numFmtId="0" fontId="5" fillId="0" borderId="20" xfId="0" applyFont="1" applyFill="1" applyBorder="1">
      <alignment vertical="center"/>
    </xf>
    <xf numFmtId="0" fontId="3" fillId="0" borderId="0" xfId="0" applyFont="1" applyFill="1" applyBorder="1">
      <alignment vertical="center"/>
    </xf>
    <xf numFmtId="0" fontId="5" fillId="3" borderId="22" xfId="0" applyFont="1" applyFill="1" applyBorder="1">
      <alignment vertical="center"/>
    </xf>
    <xf numFmtId="0" fontId="12" fillId="3" borderId="23" xfId="0" applyFont="1" applyFill="1" applyBorder="1">
      <alignment vertical="center"/>
    </xf>
    <xf numFmtId="0" fontId="5" fillId="3" borderId="23" xfId="0" applyFont="1" applyFill="1" applyBorder="1">
      <alignment vertical="center"/>
    </xf>
    <xf numFmtId="0" fontId="3" fillId="3" borderId="23" xfId="0" applyFont="1" applyFill="1" applyBorder="1" applyAlignment="1">
      <alignment horizontal="center" vertical="center"/>
    </xf>
    <xf numFmtId="0" fontId="3" fillId="3" borderId="23" xfId="0" applyFont="1" applyFill="1" applyBorder="1">
      <alignment vertical="center"/>
    </xf>
    <xf numFmtId="0" fontId="3" fillId="3" borderId="24" xfId="0" applyFont="1" applyFill="1" applyBorder="1">
      <alignment vertical="center"/>
    </xf>
    <xf numFmtId="0" fontId="5" fillId="4" borderId="22" xfId="0" applyFont="1" applyFill="1" applyBorder="1">
      <alignment vertical="center"/>
    </xf>
    <xf numFmtId="0" fontId="12" fillId="4" borderId="23" xfId="0" applyFont="1" applyFill="1" applyBorder="1">
      <alignment vertical="center"/>
    </xf>
    <xf numFmtId="0" fontId="5" fillId="4" borderId="23" xfId="0" applyFont="1" applyFill="1" applyBorder="1">
      <alignment vertical="center"/>
    </xf>
    <xf numFmtId="0" fontId="3" fillId="4" borderId="23" xfId="0" applyFont="1" applyFill="1" applyBorder="1">
      <alignment vertical="center"/>
    </xf>
    <xf numFmtId="0" fontId="5" fillId="4" borderId="24" xfId="0" applyFont="1" applyFill="1" applyBorder="1">
      <alignment vertical="center"/>
    </xf>
    <xf numFmtId="0" fontId="5" fillId="0" borderId="21" xfId="0" applyFont="1" applyBorder="1">
      <alignment vertical="center"/>
    </xf>
    <xf numFmtId="0" fontId="14" fillId="0" borderId="0" xfId="0" applyFont="1" applyFill="1">
      <alignment vertical="center"/>
    </xf>
    <xf numFmtId="0" fontId="5" fillId="0" borderId="25" xfId="0" applyFont="1" applyFill="1" applyBorder="1">
      <alignment vertical="center"/>
    </xf>
    <xf numFmtId="0" fontId="5" fillId="0" borderId="26" xfId="0" applyFont="1" applyFill="1" applyBorder="1">
      <alignment vertical="center"/>
    </xf>
    <xf numFmtId="0" fontId="5" fillId="0" borderId="27" xfId="0" applyFont="1" applyBorder="1">
      <alignment vertical="center"/>
    </xf>
    <xf numFmtId="0" fontId="7" fillId="0" borderId="0" xfId="0" applyFont="1">
      <alignment vertical="center"/>
    </xf>
    <xf numFmtId="49" fontId="9" fillId="0" borderId="0" xfId="0" applyNumberFormat="1" applyFont="1" applyFill="1">
      <alignment vertical="center"/>
    </xf>
    <xf numFmtId="0" fontId="5" fillId="0" borderId="0" xfId="0" applyFont="1" applyFill="1" applyAlignment="1">
      <alignment vertical="center"/>
    </xf>
    <xf numFmtId="49" fontId="5" fillId="0" borderId="0" xfId="0" applyNumberFormat="1" applyFont="1" applyFill="1">
      <alignment vertical="center"/>
    </xf>
    <xf numFmtId="0" fontId="13" fillId="0" borderId="0" xfId="0" applyFont="1" applyFill="1">
      <alignment vertical="center"/>
    </xf>
    <xf numFmtId="0" fontId="6" fillId="0" borderId="0" xfId="0" applyFont="1" applyFill="1">
      <alignment vertical="center"/>
    </xf>
    <xf numFmtId="0" fontId="6" fillId="0" borderId="13" xfId="0" applyFont="1" applyFill="1" applyBorder="1" applyAlignment="1">
      <alignment vertical="center"/>
    </xf>
    <xf numFmtId="0" fontId="3" fillId="0" borderId="13" xfId="0" applyFont="1" applyBorder="1" applyAlignment="1">
      <alignment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5" fillId="0" borderId="13" xfId="0" applyFont="1" applyBorder="1" applyAlignment="1">
      <alignment vertical="center"/>
    </xf>
    <xf numFmtId="0" fontId="6" fillId="0" borderId="7" xfId="0" applyFont="1" applyFill="1" applyBorder="1" applyAlignment="1">
      <alignment vertical="center"/>
    </xf>
    <xf numFmtId="0" fontId="6" fillId="0" borderId="13" xfId="0" applyFont="1" applyBorder="1" applyAlignment="1">
      <alignment vertical="center"/>
    </xf>
    <xf numFmtId="0" fontId="6" fillId="0" borderId="8" xfId="0" applyFont="1" applyBorder="1" applyAlignment="1">
      <alignment horizontal="center" vertical="center"/>
    </xf>
    <xf numFmtId="0" fontId="6" fillId="5" borderId="13" xfId="0" applyFont="1" applyFill="1" applyBorder="1" applyAlignment="1">
      <alignment vertical="center"/>
    </xf>
    <xf numFmtId="0" fontId="5" fillId="0" borderId="6" xfId="0" applyFont="1" applyFill="1" applyBorder="1">
      <alignment vertical="center"/>
    </xf>
    <xf numFmtId="176" fontId="8" fillId="5" borderId="13" xfId="0" applyNumberFormat="1" applyFont="1" applyFill="1" applyBorder="1" applyAlignment="1">
      <alignment vertical="center"/>
    </xf>
    <xf numFmtId="0" fontId="15" fillId="5" borderId="13" xfId="0" applyNumberFormat="1" applyFont="1" applyFill="1" applyBorder="1" applyAlignment="1">
      <alignment horizontal="right" vertical="center"/>
    </xf>
    <xf numFmtId="0" fontId="5" fillId="0" borderId="15" xfId="0" applyFont="1" applyFill="1" applyBorder="1">
      <alignment vertical="center"/>
    </xf>
    <xf numFmtId="0" fontId="6" fillId="0" borderId="15" xfId="0" applyFont="1" applyBorder="1" applyAlignment="1">
      <alignment horizontal="center" vertical="center"/>
    </xf>
    <xf numFmtId="0" fontId="5" fillId="0" borderId="15" xfId="0" applyFont="1" applyBorder="1" applyAlignment="1">
      <alignment horizontal="center" vertical="center"/>
    </xf>
    <xf numFmtId="0" fontId="16" fillId="0" borderId="33" xfId="0" applyFont="1" applyFill="1" applyBorder="1" applyAlignment="1">
      <alignment vertical="center"/>
    </xf>
    <xf numFmtId="0" fontId="16" fillId="0" borderId="33" xfId="0" applyFont="1" applyBorder="1" applyAlignment="1">
      <alignment vertical="center" shrinkToFit="1"/>
    </xf>
    <xf numFmtId="0" fontId="16" fillId="0" borderId="0" xfId="0" applyFont="1" applyFill="1" applyBorder="1" applyAlignment="1">
      <alignment vertical="center"/>
    </xf>
    <xf numFmtId="0" fontId="16" fillId="0" borderId="0" xfId="0" applyFont="1" applyBorder="1" applyAlignment="1">
      <alignment vertical="center" shrinkToFit="1"/>
    </xf>
    <xf numFmtId="0" fontId="16" fillId="0" borderId="0" xfId="0" applyFont="1" applyFill="1" applyBorder="1">
      <alignment vertical="center"/>
    </xf>
    <xf numFmtId="176" fontId="16" fillId="0" borderId="0" xfId="0" applyNumberFormat="1"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5" fillId="0" borderId="5" xfId="0" applyFont="1" applyBorder="1" applyAlignment="1">
      <alignment horizontal="center" vertical="center"/>
    </xf>
    <xf numFmtId="0" fontId="16" fillId="0" borderId="5" xfId="0" applyFont="1" applyFill="1" applyBorder="1" applyAlignment="1">
      <alignment horizontal="center" vertical="center" textRotation="255"/>
    </xf>
    <xf numFmtId="0" fontId="16" fillId="0" borderId="6" xfId="0" applyFont="1" applyFill="1" applyBorder="1" applyAlignment="1">
      <alignment vertical="center"/>
    </xf>
    <xf numFmtId="0" fontId="16" fillId="0" borderId="6" xfId="0" applyFont="1" applyBorder="1" applyAlignment="1">
      <alignment vertical="center" shrinkToFit="1"/>
    </xf>
    <xf numFmtId="0" fontId="6" fillId="0" borderId="28" xfId="0" applyFont="1" applyFill="1" applyBorder="1">
      <alignment vertical="center"/>
    </xf>
    <xf numFmtId="0" fontId="6" fillId="0" borderId="29" xfId="0" applyFont="1" applyFill="1" applyBorder="1">
      <alignment vertical="center"/>
    </xf>
    <xf numFmtId="0" fontId="6" fillId="0" borderId="30" xfId="0" applyFont="1" applyBorder="1">
      <alignment vertical="center"/>
    </xf>
    <xf numFmtId="0" fontId="19" fillId="0" borderId="9" xfId="0" applyFont="1" applyFill="1" applyBorder="1" applyAlignment="1">
      <alignment vertical="center"/>
    </xf>
    <xf numFmtId="0" fontId="6" fillId="0" borderId="9" xfId="0" applyFont="1" applyFill="1" applyBorder="1" applyAlignment="1"/>
    <xf numFmtId="0" fontId="6" fillId="0" borderId="0" xfId="0" applyFont="1" applyFill="1" applyBorder="1" applyAlignment="1"/>
    <xf numFmtId="0" fontId="6" fillId="0" borderId="0" xfId="0" applyFont="1" applyAlignment="1"/>
    <xf numFmtId="0" fontId="13" fillId="0" borderId="0" xfId="0" applyFont="1" applyFill="1" applyBorder="1" applyAlignment="1">
      <alignment vertical="center"/>
    </xf>
    <xf numFmtId="0" fontId="13" fillId="0" borderId="0" xfId="0" applyFont="1" applyFill="1" applyBorder="1" applyAlignment="1"/>
    <xf numFmtId="0" fontId="13" fillId="0" borderId="0" xfId="0" applyFont="1" applyAlignment="1"/>
    <xf numFmtId="0" fontId="13" fillId="0" borderId="0" xfId="0" applyFont="1" applyFill="1" applyAlignment="1">
      <alignment horizontal="right" vertical="top"/>
    </xf>
    <xf numFmtId="0" fontId="7" fillId="0" borderId="0" xfId="0" applyFont="1" applyFill="1" applyAlignment="1">
      <alignment vertical="center"/>
    </xf>
    <xf numFmtId="0" fontId="14" fillId="0" borderId="0" xfId="0" applyFont="1" applyFill="1" applyAlignment="1">
      <alignment vertical="center"/>
    </xf>
    <xf numFmtId="0" fontId="13" fillId="0" borderId="0" xfId="0" applyFont="1" applyFill="1" applyBorder="1" applyAlignment="1">
      <alignment horizontal="left" vertical="top" wrapText="1"/>
    </xf>
    <xf numFmtId="0" fontId="13" fillId="0" borderId="0" xfId="0" applyFont="1" applyAlignment="1">
      <alignment horizontal="left" vertical="top" wrapText="1"/>
    </xf>
    <xf numFmtId="0" fontId="5" fillId="0" borderId="6" xfId="0" applyFont="1" applyFill="1" applyBorder="1" applyAlignment="1">
      <alignment vertical="center"/>
    </xf>
    <xf numFmtId="0" fontId="6" fillId="5" borderId="14" xfId="0" applyFont="1" applyFill="1" applyBorder="1" applyAlignment="1">
      <alignment vertical="center"/>
    </xf>
    <xf numFmtId="0" fontId="6" fillId="5" borderId="9" xfId="0" applyFont="1" applyFill="1" applyBorder="1" applyAlignment="1">
      <alignment vertical="center"/>
    </xf>
    <xf numFmtId="0" fontId="6" fillId="5" borderId="10" xfId="0" applyFont="1" applyFill="1" applyBorder="1">
      <alignment vertical="center"/>
    </xf>
    <xf numFmtId="0" fontId="10" fillId="0" borderId="0" xfId="0" applyFont="1" applyFill="1" applyBorder="1" applyAlignment="1" applyProtection="1">
      <alignment vertical="center"/>
      <protection locked="0"/>
    </xf>
    <xf numFmtId="0" fontId="6" fillId="0" borderId="8" xfId="0" applyFont="1" applyFill="1" applyBorder="1" applyAlignment="1">
      <alignment vertical="center"/>
    </xf>
    <xf numFmtId="0" fontId="6" fillId="5" borderId="6" xfId="0" applyFont="1" applyFill="1" applyBorder="1" applyAlignment="1">
      <alignment vertical="center"/>
    </xf>
    <xf numFmtId="0" fontId="6" fillId="5" borderId="0" xfId="0" applyFont="1" applyFill="1" applyBorder="1" applyAlignment="1">
      <alignment vertical="center"/>
    </xf>
    <xf numFmtId="0" fontId="6" fillId="5" borderId="16" xfId="0" applyFont="1" applyFill="1" applyBorder="1">
      <alignment vertical="center"/>
    </xf>
    <xf numFmtId="0" fontId="6" fillId="0" borderId="15"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pplyProtection="1">
      <alignment horizontal="center" vertical="center"/>
      <protection locked="0"/>
    </xf>
    <xf numFmtId="0" fontId="6" fillId="0" borderId="6" xfId="0" applyFont="1" applyFill="1" applyBorder="1" applyAlignment="1" applyProtection="1">
      <alignment vertical="center"/>
      <protection locked="0"/>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6" fillId="0" borderId="8" xfId="0" applyFont="1" applyFill="1" applyBorder="1" applyAlignment="1">
      <alignment vertical="center"/>
    </xf>
    <xf numFmtId="0" fontId="16" fillId="0" borderId="9" xfId="0" applyFont="1" applyBorder="1" applyAlignment="1">
      <alignment vertical="center"/>
    </xf>
    <xf numFmtId="176" fontId="10" fillId="0" borderId="0" xfId="0" applyNumberFormat="1" applyFont="1" applyFill="1">
      <alignment vertical="center"/>
    </xf>
    <xf numFmtId="0" fontId="16" fillId="0" borderId="37" xfId="0" applyFont="1" applyFill="1" applyBorder="1" applyAlignment="1">
      <alignment vertical="center"/>
    </xf>
    <xf numFmtId="0" fontId="16" fillId="0" borderId="0" xfId="0" applyFont="1" applyFill="1">
      <alignment vertical="center"/>
    </xf>
    <xf numFmtId="0" fontId="16" fillId="0" borderId="15" xfId="0" applyFont="1" applyFill="1" applyBorder="1" applyAlignment="1">
      <alignment vertical="center"/>
    </xf>
    <xf numFmtId="0" fontId="16" fillId="0" borderId="15" xfId="0" applyFont="1" applyFill="1" applyBorder="1" applyAlignment="1">
      <alignment vertical="center" shrinkToFit="1"/>
    </xf>
    <xf numFmtId="0" fontId="16" fillId="0" borderId="5" xfId="0" applyFont="1" applyFill="1" applyBorder="1" applyAlignment="1">
      <alignment vertical="center" shrinkToFit="1"/>
    </xf>
    <xf numFmtId="0" fontId="6" fillId="5" borderId="8" xfId="0" applyFont="1" applyFill="1" applyBorder="1" applyAlignment="1">
      <alignment vertical="center"/>
    </xf>
    <xf numFmtId="0" fontId="5" fillId="5" borderId="9" xfId="0" applyFont="1" applyFill="1" applyBorder="1" applyAlignment="1">
      <alignment vertical="center"/>
    </xf>
    <xf numFmtId="0" fontId="6" fillId="5" borderId="9" xfId="0" applyFont="1" applyFill="1" applyBorder="1" applyAlignment="1" applyProtection="1">
      <alignment horizontal="center" vertical="center"/>
      <protection locked="0"/>
    </xf>
    <xf numFmtId="0" fontId="13" fillId="5" borderId="10" xfId="0" applyFont="1" applyFill="1" applyBorder="1" applyAlignment="1">
      <alignment vertical="center"/>
    </xf>
    <xf numFmtId="0" fontId="22" fillId="0" borderId="0" xfId="0" applyFont="1" applyFill="1" applyAlignment="1">
      <alignment vertical="center"/>
    </xf>
    <xf numFmtId="0" fontId="3" fillId="5" borderId="41" xfId="0" applyFont="1" applyFill="1" applyBorder="1" applyAlignment="1">
      <alignment vertical="center"/>
    </xf>
    <xf numFmtId="0" fontId="3" fillId="0" borderId="41" xfId="0" applyFont="1" applyBorder="1" applyAlignment="1">
      <alignment vertical="center"/>
    </xf>
    <xf numFmtId="0" fontId="3" fillId="5" borderId="42" xfId="0" applyFont="1" applyFill="1" applyBorder="1">
      <alignment vertical="center"/>
    </xf>
    <xf numFmtId="0" fontId="3" fillId="5" borderId="31" xfId="0" applyFont="1" applyFill="1" applyBorder="1" applyAlignment="1">
      <alignment vertical="center"/>
    </xf>
    <xf numFmtId="0" fontId="3" fillId="5" borderId="23" xfId="0" applyFont="1" applyFill="1" applyBorder="1" applyAlignment="1">
      <alignment vertical="center"/>
    </xf>
    <xf numFmtId="0" fontId="6" fillId="5" borderId="23" xfId="0" applyFont="1" applyFill="1" applyBorder="1" applyAlignment="1">
      <alignment vertical="center"/>
    </xf>
    <xf numFmtId="0" fontId="6" fillId="5" borderId="43" xfId="0" applyFont="1" applyFill="1" applyBorder="1" applyAlignment="1">
      <alignment vertical="center"/>
    </xf>
    <xf numFmtId="0" fontId="3" fillId="5" borderId="44" xfId="0" applyFont="1" applyFill="1" applyBorder="1" applyAlignment="1">
      <alignment vertical="center"/>
    </xf>
    <xf numFmtId="0" fontId="3" fillId="0" borderId="44" xfId="0" applyFont="1" applyBorder="1" applyAlignment="1">
      <alignment vertical="center"/>
    </xf>
    <xf numFmtId="0" fontId="3" fillId="5" borderId="45" xfId="0" applyFont="1" applyFill="1" applyBorder="1">
      <alignment vertical="center"/>
    </xf>
    <xf numFmtId="0" fontId="3" fillId="5" borderId="46" xfId="0" applyFont="1" applyFill="1" applyBorder="1" applyAlignment="1">
      <alignment vertical="center"/>
    </xf>
    <xf numFmtId="0" fontId="3" fillId="5" borderId="11" xfId="0" applyFont="1" applyFill="1" applyBorder="1" applyAlignment="1">
      <alignment vertical="center"/>
    </xf>
    <xf numFmtId="0" fontId="6" fillId="5" borderId="11" xfId="0" applyFont="1" applyFill="1" applyBorder="1" applyAlignment="1">
      <alignment vertical="center"/>
    </xf>
    <xf numFmtId="0" fontId="3" fillId="5" borderId="0" xfId="0" applyFont="1" applyFill="1" applyBorder="1" applyAlignment="1">
      <alignment vertical="center"/>
    </xf>
    <xf numFmtId="0" fontId="5" fillId="4" borderId="47" xfId="0" applyFont="1" applyFill="1" applyBorder="1">
      <alignment vertical="center"/>
    </xf>
    <xf numFmtId="0" fontId="3" fillId="5" borderId="33" xfId="0" applyFont="1" applyFill="1" applyBorder="1" applyAlignment="1">
      <alignment vertical="center"/>
    </xf>
    <xf numFmtId="0" fontId="6" fillId="5" borderId="33" xfId="0" applyFont="1" applyFill="1" applyBorder="1" applyAlignment="1">
      <alignment vertical="center"/>
    </xf>
    <xf numFmtId="0" fontId="3" fillId="5" borderId="16" xfId="0" applyFont="1" applyFill="1" applyBorder="1" applyAlignment="1">
      <alignment vertical="center"/>
    </xf>
    <xf numFmtId="0" fontId="7" fillId="0" borderId="12" xfId="0" applyFont="1" applyBorder="1">
      <alignment vertical="center"/>
    </xf>
    <xf numFmtId="0" fontId="23" fillId="0" borderId="14" xfId="0" applyFont="1" applyBorder="1">
      <alignment vertical="center"/>
    </xf>
    <xf numFmtId="0" fontId="23" fillId="0" borderId="1" xfId="0" applyFont="1" applyBorder="1" applyAlignment="1">
      <alignment horizontal="center" vertical="center"/>
    </xf>
    <xf numFmtId="0" fontId="23" fillId="0" borderId="13" xfId="0" applyFont="1" applyBorder="1" applyAlignment="1">
      <alignment horizontal="center" vertical="center"/>
    </xf>
    <xf numFmtId="0" fontId="23" fillId="0" borderId="1" xfId="0" applyFont="1" applyFill="1" applyBorder="1" applyAlignment="1">
      <alignment horizontal="center" vertical="center"/>
    </xf>
    <xf numFmtId="0" fontId="23" fillId="0" borderId="9" xfId="0" applyFont="1" applyBorder="1">
      <alignment vertical="center"/>
    </xf>
    <xf numFmtId="0" fontId="23" fillId="0" borderId="8" xfId="0" applyFont="1" applyBorder="1" applyAlignment="1">
      <alignment horizontal="center" vertical="center"/>
    </xf>
    <xf numFmtId="0" fontId="23" fillId="0" borderId="10" xfId="0" applyFont="1" applyBorder="1">
      <alignment vertical="center"/>
    </xf>
    <xf numFmtId="0" fontId="13" fillId="0" borderId="51" xfId="0" applyFont="1" applyFill="1" applyBorder="1">
      <alignment vertical="center"/>
    </xf>
    <xf numFmtId="176" fontId="13" fillId="5" borderId="11" xfId="0" applyNumberFormat="1" applyFont="1" applyFill="1" applyBorder="1" applyAlignment="1">
      <alignment vertical="center"/>
    </xf>
    <xf numFmtId="0" fontId="13" fillId="5" borderId="11" xfId="0" applyFont="1" applyFill="1" applyBorder="1" applyAlignment="1">
      <alignment vertical="center"/>
    </xf>
    <xf numFmtId="176" fontId="13" fillId="5" borderId="15" xfId="0" applyNumberFormat="1" applyFont="1" applyFill="1" applyBorder="1" applyAlignment="1">
      <alignment vertical="center"/>
    </xf>
    <xf numFmtId="176" fontId="13" fillId="5" borderId="0" xfId="0" applyNumberFormat="1" applyFont="1" applyFill="1" applyBorder="1" applyAlignment="1">
      <alignment vertical="center"/>
    </xf>
    <xf numFmtId="0" fontId="13" fillId="5" borderId="16" xfId="0" applyFont="1" applyFill="1" applyBorder="1" applyAlignment="1">
      <alignment vertical="center"/>
    </xf>
    <xf numFmtId="0" fontId="23" fillId="0" borderId="52" xfId="0" applyFont="1" applyBorder="1">
      <alignment vertical="center"/>
    </xf>
    <xf numFmtId="179" fontId="23" fillId="0" borderId="52" xfId="0" applyNumberFormat="1" applyFont="1" applyBorder="1">
      <alignment vertical="center"/>
    </xf>
    <xf numFmtId="179" fontId="23" fillId="0" borderId="9" xfId="0" applyNumberFormat="1" applyFont="1" applyBorder="1">
      <alignment vertical="center"/>
    </xf>
    <xf numFmtId="38" fontId="23" fillId="0" borderId="52" xfId="1" applyFont="1" applyFill="1" applyBorder="1">
      <alignment vertical="center"/>
    </xf>
    <xf numFmtId="0" fontId="23" fillId="0" borderId="8" xfId="0" applyFont="1" applyBorder="1">
      <alignment vertical="center"/>
    </xf>
    <xf numFmtId="0" fontId="3" fillId="5" borderId="34" xfId="0" applyFont="1" applyFill="1" applyBorder="1" applyAlignment="1">
      <alignment vertical="center"/>
    </xf>
    <xf numFmtId="0" fontId="23" fillId="0" borderId="56" xfId="0" applyFont="1" applyBorder="1">
      <alignment vertical="center"/>
    </xf>
    <xf numFmtId="0" fontId="23" fillId="0" borderId="57" xfId="0" applyFont="1" applyBorder="1">
      <alignment vertical="center"/>
    </xf>
    <xf numFmtId="179" fontId="23" fillId="0" borderId="58" xfId="0" applyNumberFormat="1" applyFont="1" applyBorder="1">
      <alignment vertical="center"/>
    </xf>
    <xf numFmtId="179" fontId="23" fillId="0" borderId="33" xfId="0" applyNumberFormat="1" applyFont="1" applyBorder="1">
      <alignment vertical="center"/>
    </xf>
    <xf numFmtId="179" fontId="23" fillId="0" borderId="6" xfId="0" applyNumberFormat="1" applyFont="1" applyBorder="1">
      <alignment vertical="center"/>
    </xf>
    <xf numFmtId="38" fontId="23" fillId="0" borderId="56" xfId="1" applyFont="1" applyFill="1" applyBorder="1">
      <alignment vertical="center"/>
    </xf>
    <xf numFmtId="0" fontId="23" fillId="0" borderId="6" xfId="0" applyFont="1" applyBorder="1" applyAlignment="1">
      <alignment horizontal="right" vertical="center"/>
    </xf>
    <xf numFmtId="0" fontId="23" fillId="0" borderId="5" xfId="0" applyFont="1" applyBorder="1">
      <alignment vertical="center"/>
    </xf>
    <xf numFmtId="0" fontId="23" fillId="0" borderId="6" xfId="0" applyFont="1" applyBorder="1">
      <alignment vertical="center"/>
    </xf>
    <xf numFmtId="0" fontId="23" fillId="0" borderId="7" xfId="0" applyFont="1" applyBorder="1">
      <alignment vertical="center"/>
    </xf>
    <xf numFmtId="176" fontId="13" fillId="5" borderId="46" xfId="0" applyNumberFormat="1" applyFont="1" applyFill="1" applyBorder="1" applyAlignment="1">
      <alignment vertical="center"/>
    </xf>
    <xf numFmtId="0" fontId="13" fillId="5" borderId="59" xfId="0" applyFont="1" applyFill="1" applyBorder="1" applyAlignment="1">
      <alignment vertical="center"/>
    </xf>
    <xf numFmtId="0" fontId="23" fillId="0" borderId="2" xfId="0" applyFont="1" applyBorder="1">
      <alignment vertical="center"/>
    </xf>
    <xf numFmtId="0" fontId="23" fillId="4" borderId="63" xfId="0" applyFont="1" applyFill="1" applyBorder="1">
      <alignment vertical="center"/>
    </xf>
    <xf numFmtId="0" fontId="23" fillId="4" borderId="30" xfId="0" applyFont="1" applyFill="1" applyBorder="1">
      <alignment vertical="center"/>
    </xf>
    <xf numFmtId="0" fontId="23" fillId="0" borderId="4" xfId="0" applyFont="1" applyBorder="1">
      <alignment vertical="center"/>
    </xf>
    <xf numFmtId="0" fontId="24" fillId="0" borderId="9" xfId="0" applyFont="1" applyBorder="1">
      <alignment vertical="center"/>
    </xf>
    <xf numFmtId="0" fontId="23" fillId="6" borderId="9" xfId="0" applyFont="1" applyFill="1" applyBorder="1">
      <alignment vertical="center"/>
    </xf>
    <xf numFmtId="0" fontId="23" fillId="6" borderId="10" xfId="0" applyFont="1" applyFill="1" applyBorder="1">
      <alignment vertical="center"/>
    </xf>
    <xf numFmtId="0" fontId="5" fillId="4" borderId="64" xfId="0" applyFont="1" applyFill="1" applyBorder="1">
      <alignment vertical="center"/>
    </xf>
    <xf numFmtId="0" fontId="3" fillId="5" borderId="16" xfId="0" applyFont="1" applyFill="1" applyBorder="1">
      <alignment vertical="center"/>
    </xf>
    <xf numFmtId="0" fontId="23" fillId="0" borderId="39" xfId="0" applyFont="1" applyBorder="1">
      <alignment vertical="center"/>
    </xf>
    <xf numFmtId="0" fontId="23" fillId="0" borderId="65" xfId="0" applyFont="1" applyBorder="1">
      <alignment vertical="center"/>
    </xf>
    <xf numFmtId="179" fontId="23" fillId="0" borderId="65" xfId="0" applyNumberFormat="1" applyFont="1" applyBorder="1">
      <alignment vertical="center"/>
    </xf>
    <xf numFmtId="179" fontId="23" fillId="0" borderId="11" xfId="0" applyNumberFormat="1" applyFont="1" applyBorder="1">
      <alignment vertical="center"/>
    </xf>
    <xf numFmtId="0" fontId="23" fillId="0" borderId="0" xfId="0" applyFont="1">
      <alignment vertical="center"/>
    </xf>
    <xf numFmtId="38" fontId="23" fillId="0" borderId="39" xfId="1" applyFont="1" applyFill="1" applyBorder="1">
      <alignment vertical="center"/>
    </xf>
    <xf numFmtId="0" fontId="23" fillId="0" borderId="15" xfId="0" applyFont="1" applyBorder="1">
      <alignment vertical="center"/>
    </xf>
    <xf numFmtId="0" fontId="24" fillId="0" borderId="0" xfId="0" applyFont="1">
      <alignment vertical="center"/>
    </xf>
    <xf numFmtId="0" fontId="23" fillId="0" borderId="16" xfId="0" applyFont="1" applyBorder="1">
      <alignment vertical="center"/>
    </xf>
    <xf numFmtId="0" fontId="6" fillId="0" borderId="39" xfId="0" applyFont="1" applyFill="1" applyBorder="1" applyAlignment="1">
      <alignment horizontal="center" vertical="center"/>
    </xf>
    <xf numFmtId="0" fontId="13" fillId="5" borderId="0" xfId="0" applyFont="1" applyFill="1" applyBorder="1" applyAlignment="1">
      <alignment vertical="center"/>
    </xf>
    <xf numFmtId="0" fontId="13" fillId="5" borderId="59" xfId="0" applyFont="1" applyFill="1" applyBorder="1">
      <alignment vertical="center"/>
    </xf>
    <xf numFmtId="179" fontId="23" fillId="0" borderId="39" xfId="0" applyNumberFormat="1" applyFont="1" applyBorder="1">
      <alignment vertical="center"/>
    </xf>
    <xf numFmtId="179" fontId="23" fillId="0" borderId="0" xfId="0" applyNumberFormat="1" applyFont="1">
      <alignment vertical="center"/>
    </xf>
    <xf numFmtId="0" fontId="24" fillId="0" borderId="6" xfId="0" applyFont="1" applyBorder="1">
      <alignment vertical="center"/>
    </xf>
    <xf numFmtId="0" fontId="3" fillId="0" borderId="0" xfId="0" applyFont="1" applyFill="1" applyBorder="1" applyAlignment="1">
      <alignment vertical="center"/>
    </xf>
    <xf numFmtId="0" fontId="3" fillId="0" borderId="16" xfId="0" applyFont="1" applyBorder="1">
      <alignment vertical="center"/>
    </xf>
    <xf numFmtId="0" fontId="23" fillId="4" borderId="29" xfId="0" applyFont="1" applyFill="1" applyBorder="1">
      <alignment vertical="center"/>
    </xf>
    <xf numFmtId="0" fontId="23" fillId="4" borderId="66" xfId="0" applyFont="1" applyFill="1" applyBorder="1">
      <alignment vertical="center"/>
    </xf>
    <xf numFmtId="0" fontId="23" fillId="6" borderId="0" xfId="0" applyFont="1" applyFill="1">
      <alignment vertical="center"/>
    </xf>
    <xf numFmtId="0" fontId="23" fillId="6" borderId="16" xfId="0" applyFont="1" applyFill="1" applyBorder="1">
      <alignment vertical="center"/>
    </xf>
    <xf numFmtId="0" fontId="13" fillId="0" borderId="67" xfId="0" applyFont="1" applyFill="1" applyBorder="1">
      <alignment vertical="center"/>
    </xf>
    <xf numFmtId="176" fontId="13" fillId="5" borderId="6" xfId="0" applyNumberFormat="1" applyFont="1" applyFill="1" applyBorder="1" applyAlignment="1">
      <alignment vertical="center"/>
    </xf>
    <xf numFmtId="0" fontId="13" fillId="5" borderId="6" xfId="0" applyFont="1" applyFill="1" applyBorder="1" applyAlignment="1">
      <alignment vertical="center"/>
    </xf>
    <xf numFmtId="176" fontId="13" fillId="5" borderId="5" xfId="0" applyNumberFormat="1" applyFont="1" applyFill="1" applyBorder="1" applyAlignment="1">
      <alignment vertical="center"/>
    </xf>
    <xf numFmtId="0" fontId="13" fillId="5" borderId="7" xfId="0" applyFont="1" applyFill="1" applyBorder="1" applyAlignment="1">
      <alignment vertical="center"/>
    </xf>
    <xf numFmtId="0" fontId="13" fillId="5" borderId="7" xfId="0" applyFont="1" applyFill="1" applyBorder="1">
      <alignment vertical="center"/>
    </xf>
    <xf numFmtId="0" fontId="10" fillId="0" borderId="39" xfId="0" applyFont="1" applyBorder="1">
      <alignment vertical="center"/>
    </xf>
    <xf numFmtId="0" fontId="23" fillId="0" borderId="68" xfId="0" applyFont="1" applyBorder="1">
      <alignment vertical="center"/>
    </xf>
    <xf numFmtId="38" fontId="23" fillId="0" borderId="0" xfId="1" applyFont="1">
      <alignment vertical="center"/>
    </xf>
    <xf numFmtId="0" fontId="5" fillId="0" borderId="39" xfId="0" applyFont="1" applyBorder="1" applyAlignment="1">
      <alignment horizontal="left" vertical="center"/>
    </xf>
    <xf numFmtId="0" fontId="3" fillId="5" borderId="8" xfId="0" applyFont="1" applyFill="1" applyBorder="1" applyAlignment="1">
      <alignment vertical="center"/>
    </xf>
    <xf numFmtId="0" fontId="3" fillId="5" borderId="9" xfId="0" applyFont="1" applyFill="1" applyBorder="1" applyAlignment="1">
      <alignment vertical="center"/>
    </xf>
    <xf numFmtId="176" fontId="25" fillId="5" borderId="69" xfId="0" applyNumberFormat="1" applyFont="1" applyFill="1" applyBorder="1" applyAlignment="1" applyProtection="1">
      <alignment vertical="center"/>
      <protection locked="0"/>
    </xf>
    <xf numFmtId="0" fontId="3" fillId="0" borderId="9" xfId="0" applyFont="1" applyFill="1" applyBorder="1" applyAlignment="1">
      <alignment vertical="center"/>
    </xf>
    <xf numFmtId="0" fontId="6" fillId="0" borderId="9" xfId="0" applyFont="1" applyFill="1" applyBorder="1" applyAlignment="1">
      <alignment vertical="center"/>
    </xf>
    <xf numFmtId="0" fontId="25" fillId="0" borderId="9" xfId="0" applyFont="1" applyFill="1" applyBorder="1" applyAlignment="1" applyProtection="1">
      <alignment vertical="center"/>
      <protection locked="0"/>
    </xf>
    <xf numFmtId="0" fontId="6" fillId="0" borderId="9" xfId="0" applyFont="1" applyFill="1" applyBorder="1" applyAlignment="1">
      <alignment horizontal="center" vertical="center"/>
    </xf>
    <xf numFmtId="0" fontId="6" fillId="0" borderId="10" xfId="0" applyFont="1" applyBorder="1" applyAlignment="1">
      <alignment horizontal="center" vertical="center"/>
    </xf>
    <xf numFmtId="0" fontId="10" fillId="0" borderId="56" xfId="0" applyFont="1" applyBorder="1">
      <alignment vertical="center"/>
    </xf>
    <xf numFmtId="179" fontId="23" fillId="0" borderId="56" xfId="0" applyNumberFormat="1" applyFont="1" applyBorder="1">
      <alignment vertical="center"/>
    </xf>
    <xf numFmtId="38" fontId="23" fillId="0" borderId="6" xfId="1" applyFont="1" applyBorder="1">
      <alignment vertical="center"/>
    </xf>
    <xf numFmtId="0" fontId="5" fillId="0" borderId="15" xfId="0" applyFont="1" applyBorder="1" applyAlignment="1">
      <alignment horizontal="left" vertical="center"/>
    </xf>
    <xf numFmtId="0" fontId="3" fillId="5" borderId="15" xfId="0" applyFont="1" applyFill="1" applyBorder="1" applyAlignment="1">
      <alignment vertical="center"/>
    </xf>
    <xf numFmtId="0" fontId="13" fillId="5" borderId="0" xfId="0" applyFont="1" applyFill="1" applyBorder="1" applyAlignment="1" applyProtection="1">
      <alignment vertical="center"/>
      <protection locked="0"/>
    </xf>
    <xf numFmtId="0" fontId="13" fillId="5" borderId="0" xfId="0" applyFont="1" applyFill="1" applyBorder="1" applyAlignment="1" applyProtection="1">
      <alignment vertical="center" wrapText="1"/>
      <protection locked="0"/>
    </xf>
    <xf numFmtId="0" fontId="6" fillId="0" borderId="16" xfId="0" applyFont="1" applyFill="1" applyBorder="1" applyAlignment="1">
      <alignment horizontal="center" vertical="center"/>
    </xf>
    <xf numFmtId="0" fontId="10" fillId="0" borderId="0" xfId="0" applyFont="1" applyFill="1" applyBorder="1">
      <alignment vertical="center"/>
    </xf>
    <xf numFmtId="0" fontId="23" fillId="0" borderId="0" xfId="0" applyFont="1" applyFill="1" applyBorder="1">
      <alignment vertical="center"/>
    </xf>
    <xf numFmtId="179" fontId="23" fillId="0" borderId="0" xfId="0" applyNumberFormat="1" applyFont="1" applyFill="1" applyBorder="1">
      <alignment vertical="center"/>
    </xf>
    <xf numFmtId="180" fontId="23" fillId="0" borderId="0" xfId="0" applyNumberFormat="1" applyFont="1" applyFill="1" applyBorder="1">
      <alignment vertical="center"/>
    </xf>
    <xf numFmtId="0" fontId="3" fillId="4"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3" fillId="4" borderId="0" xfId="0" applyFont="1" applyFill="1" applyBorder="1" applyAlignment="1" applyProtection="1">
      <alignment vertical="top"/>
      <protection locked="0"/>
    </xf>
    <xf numFmtId="0" fontId="3" fillId="5" borderId="0" xfId="0" applyFont="1" applyFill="1" applyBorder="1" applyAlignment="1" applyProtection="1">
      <alignment vertical="top"/>
      <protection locked="0"/>
    </xf>
    <xf numFmtId="0" fontId="5" fillId="0" borderId="5" xfId="0" applyFont="1" applyBorder="1" applyAlignment="1">
      <alignment horizontal="left" vertical="center"/>
    </xf>
    <xf numFmtId="0" fontId="3" fillId="5" borderId="5" xfId="0" applyFont="1" applyFill="1" applyBorder="1" applyAlignment="1">
      <alignment vertical="center"/>
    </xf>
    <xf numFmtId="0" fontId="3" fillId="4" borderId="6" xfId="0" applyFont="1" applyFill="1" applyBorder="1" applyAlignment="1" applyProtection="1">
      <alignment vertical="top"/>
      <protection locked="0"/>
    </xf>
    <xf numFmtId="0" fontId="13" fillId="5" borderId="6" xfId="0" applyFont="1" applyFill="1" applyBorder="1" applyAlignment="1" applyProtection="1">
      <alignment vertical="center"/>
      <protection locked="0"/>
    </xf>
    <xf numFmtId="0" fontId="3" fillId="5" borderId="6" xfId="0" applyFont="1" applyFill="1" applyBorder="1" applyAlignment="1" applyProtection="1">
      <alignment vertical="top"/>
      <protection locked="0"/>
    </xf>
    <xf numFmtId="0" fontId="3" fillId="5" borderId="16" xfId="0" applyFont="1" applyFill="1" applyBorder="1" applyAlignment="1" applyProtection="1">
      <alignment vertical="center"/>
      <protection locked="0"/>
    </xf>
    <xf numFmtId="0" fontId="6" fillId="0" borderId="13" xfId="0" applyFont="1" applyFill="1" applyBorder="1" applyAlignment="1">
      <alignment horizontal="left" vertical="center"/>
    </xf>
    <xf numFmtId="0" fontId="6" fillId="0" borderId="9" xfId="0" applyFont="1" applyFill="1" applyBorder="1" applyAlignment="1">
      <alignment horizontal="left" vertical="center"/>
    </xf>
    <xf numFmtId="0" fontId="6" fillId="0" borderId="36" xfId="0" applyFont="1" applyFill="1" applyBorder="1" applyAlignment="1">
      <alignment horizontal="left" vertical="center"/>
    </xf>
    <xf numFmtId="0" fontId="6" fillId="0" borderId="30" xfId="0" applyFont="1" applyFill="1" applyBorder="1">
      <alignment vertical="center"/>
    </xf>
    <xf numFmtId="0" fontId="13" fillId="0" borderId="9" xfId="0" applyFont="1" applyFill="1" applyBorder="1" applyAlignment="1">
      <alignment vertical="center"/>
    </xf>
    <xf numFmtId="0" fontId="13" fillId="0" borderId="9" xfId="0" applyFont="1" applyFill="1" applyBorder="1" applyAlignment="1"/>
    <xf numFmtId="0" fontId="13" fillId="0" borderId="0" xfId="0" applyFont="1" applyFill="1" applyBorder="1" applyAlignment="1">
      <alignment horizontal="right" vertical="center"/>
    </xf>
    <xf numFmtId="0" fontId="13" fillId="0" borderId="0" xfId="0" applyFont="1" applyFill="1" applyBorder="1" applyAlignment="1">
      <alignment horizontal="right" vertical="top"/>
    </xf>
    <xf numFmtId="0" fontId="6" fillId="0" borderId="0"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pplyProtection="1">
      <alignment horizontal="center" vertical="center"/>
      <protection locked="0"/>
    </xf>
    <xf numFmtId="0" fontId="6" fillId="0" borderId="0" xfId="0" applyFont="1">
      <alignment vertical="center"/>
    </xf>
    <xf numFmtId="0" fontId="1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Alignment="1">
      <alignment vertical="center" wrapText="1"/>
    </xf>
    <xf numFmtId="0" fontId="26" fillId="0" borderId="6" xfId="0" applyFont="1" applyFill="1" applyBorder="1" applyAlignment="1">
      <alignment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3" borderId="0" xfId="0" applyFont="1" applyFill="1" applyBorder="1" applyAlignment="1">
      <alignment vertical="center" wrapText="1"/>
    </xf>
    <xf numFmtId="0" fontId="13" fillId="3" borderId="0" xfId="0" applyFont="1" applyFill="1" applyBorder="1" applyAlignment="1">
      <alignment vertical="center"/>
    </xf>
    <xf numFmtId="0" fontId="3" fillId="3" borderId="0" xfId="0" applyFont="1" applyFill="1" applyAlignment="1">
      <alignment vertical="center" wrapText="1"/>
    </xf>
    <xf numFmtId="0" fontId="6" fillId="3" borderId="12" xfId="0" applyFont="1" applyFill="1" applyBorder="1" applyAlignment="1" applyProtection="1">
      <alignment vertical="center"/>
      <protection locked="0"/>
    </xf>
    <xf numFmtId="0" fontId="13" fillId="0" borderId="6"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6" fillId="0" borderId="14" xfId="0" applyFont="1" applyBorder="1" applyProtection="1">
      <alignment vertical="center"/>
      <protection locked="0"/>
    </xf>
    <xf numFmtId="0" fontId="3" fillId="0" borderId="8"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6" fillId="0" borderId="9"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6" fillId="0" borderId="10" xfId="0" applyFont="1" applyBorder="1" applyProtection="1">
      <alignment vertical="center"/>
      <protection locked="0"/>
    </xf>
    <xf numFmtId="0" fontId="6" fillId="3" borderId="15" xfId="0"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13" fillId="0" borderId="16" xfId="0" applyFont="1" applyBorder="1" applyProtection="1">
      <alignment vertical="center"/>
      <protection locked="0"/>
    </xf>
    <xf numFmtId="0" fontId="3" fillId="0" borderId="70"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16" xfId="0" applyFont="1" applyBorder="1" applyProtection="1">
      <alignment vertical="center"/>
      <protection locked="0"/>
    </xf>
    <xf numFmtId="0" fontId="13" fillId="0" borderId="15" xfId="0" applyFont="1" applyFill="1" applyBorder="1" applyAlignment="1" applyProtection="1">
      <alignment vertical="center"/>
      <protection locked="0"/>
    </xf>
    <xf numFmtId="0" fontId="3" fillId="0" borderId="16" xfId="0" applyFont="1" applyBorder="1" applyAlignment="1" applyProtection="1">
      <alignment horizontal="center" vertical="center"/>
      <protection locked="0"/>
    </xf>
    <xf numFmtId="0" fontId="6" fillId="0" borderId="16" xfId="0" applyFont="1" applyBorder="1" applyProtection="1">
      <alignment vertical="center"/>
      <protection locked="0"/>
    </xf>
    <xf numFmtId="0" fontId="3" fillId="0" borderId="5" xfId="0" applyFont="1" applyFill="1" applyBorder="1" applyAlignment="1" applyProtection="1">
      <alignment horizontal="left" vertical="center"/>
      <protection locked="0"/>
    </xf>
    <xf numFmtId="0" fontId="13" fillId="0" borderId="29"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13" fillId="0" borderId="29" xfId="0" applyFont="1" applyFill="1" applyBorder="1" applyAlignment="1" applyProtection="1">
      <alignment horizontal="left" vertical="center"/>
      <protection locked="0"/>
    </xf>
    <xf numFmtId="0" fontId="6" fillId="0" borderId="30" xfId="0" applyFont="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12" fillId="0" borderId="0" xfId="0" applyFont="1" applyFill="1" applyBorder="1" applyAlignment="1">
      <alignment horizontal="left" vertical="center"/>
    </xf>
    <xf numFmtId="0" fontId="3" fillId="4" borderId="6" xfId="0" applyFont="1" applyFill="1" applyBorder="1" applyAlignment="1">
      <alignment vertical="center" wrapText="1"/>
    </xf>
    <xf numFmtId="0" fontId="13" fillId="4" borderId="6" xfId="0" applyFont="1" applyFill="1" applyBorder="1" applyAlignment="1">
      <alignment vertical="center"/>
    </xf>
    <xf numFmtId="0" fontId="6" fillId="4" borderId="9"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13" fillId="4" borderId="6" xfId="0" applyFont="1" applyFill="1" applyBorder="1" applyAlignment="1" applyProtection="1">
      <alignment vertical="center"/>
      <protection locked="0"/>
    </xf>
    <xf numFmtId="0" fontId="6" fillId="0" borderId="7" xfId="0" applyFont="1" applyBorder="1" applyProtection="1">
      <alignment vertical="center"/>
      <protection locked="0"/>
    </xf>
    <xf numFmtId="0" fontId="6" fillId="4" borderId="15" xfId="0" applyFont="1" applyFill="1" applyBorder="1" applyAlignment="1" applyProtection="1">
      <alignment vertical="center"/>
      <protection locked="0"/>
    </xf>
    <xf numFmtId="0" fontId="13" fillId="4" borderId="0" xfId="0" applyFont="1" applyFill="1" applyBorder="1" applyAlignment="1" applyProtection="1">
      <alignment vertical="center"/>
      <protection locked="0"/>
    </xf>
    <xf numFmtId="0" fontId="13" fillId="0" borderId="0" xfId="0" applyFont="1" applyFill="1" applyBorder="1" applyAlignment="1" applyProtection="1">
      <alignment vertical="center" wrapText="1"/>
      <protection locked="0"/>
    </xf>
    <xf numFmtId="0" fontId="6" fillId="0" borderId="71"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26" fillId="0" borderId="0" xfId="0" applyFont="1" applyFill="1" applyBorder="1" applyAlignment="1">
      <alignment vertical="center"/>
    </xf>
    <xf numFmtId="0" fontId="13" fillId="0" borderId="0" xfId="0" applyFont="1" applyAlignment="1" applyProtection="1">
      <alignment horizontal="right" vertical="center"/>
      <protection locked="0"/>
    </xf>
    <xf numFmtId="0" fontId="6" fillId="0" borderId="0" xfId="0" applyFont="1" applyAlignment="1">
      <alignment horizontal="center" vertical="center"/>
    </xf>
    <xf numFmtId="49" fontId="9" fillId="0" borderId="0" xfId="0" applyNumberFormat="1" applyFont="1" applyFill="1" applyAlignment="1">
      <alignment horizontal="left" vertical="center"/>
    </xf>
    <xf numFmtId="49" fontId="5" fillId="0" borderId="0" xfId="0" applyNumberFormat="1" applyFont="1" applyFill="1" applyAlignment="1">
      <alignment horizontal="left" vertical="center"/>
    </xf>
    <xf numFmtId="49" fontId="7" fillId="0" borderId="0" xfId="0" applyNumberFormat="1" applyFont="1" applyFill="1" applyAlignment="1">
      <alignment horizontal="left" vertical="center"/>
    </xf>
    <xf numFmtId="0" fontId="10" fillId="0" borderId="0" xfId="0" applyFont="1" applyFill="1" applyBorder="1" applyAlignment="1">
      <alignment vertical="center"/>
    </xf>
    <xf numFmtId="0" fontId="12" fillId="0" borderId="72" xfId="0" applyFont="1" applyFill="1" applyBorder="1" applyAlignment="1">
      <alignment vertical="center"/>
    </xf>
    <xf numFmtId="0" fontId="26" fillId="0" borderId="73" xfId="0" applyFont="1" applyFill="1" applyBorder="1" applyAlignment="1">
      <alignment vertical="center"/>
    </xf>
    <xf numFmtId="0" fontId="26" fillId="0" borderId="9" xfId="0" applyFont="1" applyFill="1" applyBorder="1" applyAlignment="1">
      <alignment vertical="center"/>
    </xf>
    <xf numFmtId="0" fontId="13" fillId="0" borderId="28" xfId="0" applyFont="1" applyFill="1" applyBorder="1" applyAlignment="1">
      <alignment vertical="center"/>
    </xf>
    <xf numFmtId="0" fontId="13" fillId="0" borderId="29" xfId="0" applyFont="1" applyFill="1" applyBorder="1" applyAlignment="1">
      <alignment vertical="center"/>
    </xf>
    <xf numFmtId="0" fontId="6" fillId="3" borderId="29" xfId="0" applyFont="1" applyFill="1" applyBorder="1" applyAlignment="1">
      <alignment vertical="center"/>
    </xf>
    <xf numFmtId="0" fontId="3" fillId="0" borderId="29" xfId="0" applyFont="1" applyFill="1" applyBorder="1" applyAlignment="1">
      <alignment vertical="center"/>
    </xf>
    <xf numFmtId="0" fontId="6" fillId="0" borderId="29" xfId="0" applyFont="1" applyFill="1" applyBorder="1" applyAlignment="1">
      <alignment vertical="center"/>
    </xf>
    <xf numFmtId="0" fontId="6" fillId="3" borderId="29" xfId="0" applyFont="1" applyFill="1" applyBorder="1">
      <alignment vertical="center"/>
    </xf>
    <xf numFmtId="0" fontId="3" fillId="5" borderId="29" xfId="0" applyFont="1" applyFill="1" applyBorder="1" applyAlignment="1">
      <alignment vertical="center"/>
    </xf>
    <xf numFmtId="0" fontId="13" fillId="0" borderId="30" xfId="0" applyFont="1" applyBorder="1">
      <alignment vertical="center"/>
    </xf>
    <xf numFmtId="0" fontId="23" fillId="0" borderId="0" xfId="0" applyFont="1" applyFill="1" applyBorder="1" applyAlignment="1">
      <alignment vertical="center"/>
    </xf>
    <xf numFmtId="0" fontId="26" fillId="0" borderId="15" xfId="0" applyFont="1" applyFill="1" applyBorder="1" applyAlignment="1">
      <alignment vertical="center"/>
    </xf>
    <xf numFmtId="0" fontId="3" fillId="0" borderId="72" xfId="0" applyFont="1" applyFill="1" applyBorder="1" applyAlignment="1">
      <alignment horizontal="center" vertical="center"/>
    </xf>
    <xf numFmtId="176" fontId="3" fillId="0" borderId="0" xfId="0" applyNumberFormat="1" applyFont="1" applyFill="1" applyBorder="1" applyAlignment="1">
      <alignment vertical="center" wrapText="1"/>
    </xf>
    <xf numFmtId="0" fontId="13" fillId="0" borderId="16" xfId="0" applyFont="1" applyBorder="1">
      <alignment vertical="center"/>
    </xf>
    <xf numFmtId="0" fontId="23" fillId="0" borderId="0" xfId="0" applyFont="1" applyAlignment="1">
      <alignment vertical="center" wrapText="1"/>
    </xf>
    <xf numFmtId="0" fontId="23" fillId="0" borderId="0" xfId="0" applyFont="1" applyFill="1" applyBorder="1" applyAlignment="1">
      <alignment vertical="center" wrapText="1"/>
    </xf>
    <xf numFmtId="0" fontId="3" fillId="0" borderId="74" xfId="0" applyFont="1" applyFill="1" applyBorder="1" applyAlignment="1">
      <alignment horizontal="center" vertical="center"/>
    </xf>
    <xf numFmtId="0" fontId="3" fillId="0" borderId="23" xfId="0" applyFont="1" applyFill="1" applyBorder="1" applyAlignment="1">
      <alignment vertical="center"/>
    </xf>
    <xf numFmtId="176" fontId="3" fillId="0" borderId="23" xfId="0" applyNumberFormat="1" applyFont="1" applyFill="1" applyBorder="1" applyAlignment="1">
      <alignment vertical="center" wrapText="1"/>
    </xf>
    <xf numFmtId="0" fontId="6" fillId="0" borderId="23" xfId="0" applyFont="1" applyFill="1" applyBorder="1" applyAlignment="1">
      <alignment vertical="center"/>
    </xf>
    <xf numFmtId="0" fontId="6" fillId="0" borderId="23" xfId="0" applyFont="1" applyFill="1" applyBorder="1">
      <alignment vertical="center"/>
    </xf>
    <xf numFmtId="0" fontId="13" fillId="0" borderId="23" xfId="0" applyFont="1" applyFill="1" applyBorder="1" applyAlignment="1">
      <alignment vertical="center"/>
    </xf>
    <xf numFmtId="0" fontId="13" fillId="0" borderId="32" xfId="0" applyFont="1" applyBorder="1">
      <alignment vertical="center"/>
    </xf>
    <xf numFmtId="0" fontId="26" fillId="0" borderId="5" xfId="0" applyFont="1" applyFill="1" applyBorder="1" applyAlignment="1">
      <alignment vertical="center"/>
    </xf>
    <xf numFmtId="0" fontId="3" fillId="0" borderId="5" xfId="0" applyFont="1" applyFill="1" applyBorder="1" applyAlignment="1">
      <alignment horizontal="center" vertical="center"/>
    </xf>
    <xf numFmtId="176" fontId="3" fillId="0" borderId="6" xfId="0" applyNumberFormat="1" applyFont="1" applyFill="1" applyBorder="1" applyAlignment="1">
      <alignment vertical="center" wrapText="1"/>
    </xf>
    <xf numFmtId="0" fontId="13" fillId="0" borderId="6" xfId="0" applyFont="1" applyFill="1" applyBorder="1" applyAlignment="1">
      <alignment vertical="center"/>
    </xf>
    <xf numFmtId="0" fontId="13" fillId="0" borderId="7" xfId="0" applyFont="1" applyBorder="1">
      <alignment vertical="center"/>
    </xf>
    <xf numFmtId="0" fontId="26" fillId="0" borderId="13" xfId="0" applyFont="1" applyFill="1" applyBorder="1" applyAlignment="1">
      <alignment vertical="center"/>
    </xf>
    <xf numFmtId="0" fontId="3" fillId="0" borderId="0" xfId="0" applyFont="1" applyFill="1" applyBorder="1" applyAlignment="1">
      <alignment horizontal="center" vertical="center"/>
    </xf>
    <xf numFmtId="0" fontId="13" fillId="0" borderId="0" xfId="0" applyFont="1" applyBorder="1">
      <alignment vertical="center"/>
    </xf>
    <xf numFmtId="0" fontId="12" fillId="0" borderId="8" xfId="0" applyFont="1" applyFill="1" applyBorder="1" applyAlignment="1">
      <alignment vertical="center"/>
    </xf>
    <xf numFmtId="0" fontId="12" fillId="0" borderId="13" xfId="0" applyFont="1" applyFill="1" applyBorder="1" applyAlignment="1">
      <alignment vertical="center"/>
    </xf>
    <xf numFmtId="0" fontId="12" fillId="0" borderId="36"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5" fillId="0" borderId="75" xfId="0" applyFont="1" applyFill="1" applyBorder="1" applyAlignment="1">
      <alignment horizontal="center" vertical="center"/>
    </xf>
    <xf numFmtId="0" fontId="27" fillId="0" borderId="0" xfId="0"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6" fillId="3" borderId="80" xfId="0" applyFont="1" applyFill="1" applyBorder="1" applyAlignment="1">
      <alignment horizontal="center" vertical="center"/>
    </xf>
    <xf numFmtId="0" fontId="6" fillId="3" borderId="78" xfId="0" applyFont="1" applyFill="1" applyBorder="1" applyAlignment="1">
      <alignment horizontal="center" vertical="center"/>
    </xf>
    <xf numFmtId="0" fontId="3" fillId="0" borderId="64" xfId="0" applyFont="1" applyFill="1" applyBorder="1" applyAlignment="1">
      <alignment vertical="center"/>
    </xf>
    <xf numFmtId="0" fontId="29" fillId="0" borderId="0" xfId="0" applyFont="1" applyFill="1" applyBorder="1" applyAlignment="1">
      <alignment vertical="center" wrapText="1"/>
    </xf>
    <xf numFmtId="0" fontId="29" fillId="0" borderId="16" xfId="0" applyFont="1" applyBorder="1" applyAlignment="1">
      <alignment vertical="center" wrapText="1"/>
    </xf>
    <xf numFmtId="0" fontId="16" fillId="3" borderId="78" xfId="0" applyFont="1" applyFill="1" applyBorder="1" applyAlignment="1">
      <alignment horizontal="center" vertical="center"/>
    </xf>
    <xf numFmtId="0" fontId="22" fillId="0" borderId="0" xfId="0" applyFont="1" applyFill="1" applyBorder="1" applyAlignment="1">
      <alignment vertical="center" wrapText="1"/>
    </xf>
    <xf numFmtId="0" fontId="26" fillId="0" borderId="56" xfId="0" applyFont="1" applyFill="1" applyBorder="1" applyAlignment="1">
      <alignment vertical="center"/>
    </xf>
    <xf numFmtId="0" fontId="3" fillId="0" borderId="81" xfId="0" applyFont="1" applyFill="1" applyBorder="1" applyAlignment="1">
      <alignment horizontal="center" vertical="center"/>
    </xf>
    <xf numFmtId="0" fontId="3" fillId="0" borderId="82" xfId="0" applyFont="1" applyFill="1" applyBorder="1" applyAlignment="1">
      <alignment vertical="center"/>
    </xf>
    <xf numFmtId="0" fontId="3" fillId="0" borderId="82" xfId="0" applyFont="1" applyFill="1" applyBorder="1" applyAlignment="1">
      <alignment vertical="center" wrapText="1"/>
    </xf>
    <xf numFmtId="0" fontId="13" fillId="0" borderId="83" xfId="0" applyFont="1" applyBorder="1">
      <alignment vertical="center"/>
    </xf>
    <xf numFmtId="0" fontId="10" fillId="0" borderId="0" xfId="0" applyFont="1" applyFill="1" applyBorder="1" applyAlignment="1">
      <alignment horizontal="center" vertical="center"/>
    </xf>
    <xf numFmtId="0" fontId="30" fillId="0" borderId="8" xfId="0" applyFont="1" applyFill="1" applyBorder="1" applyAlignment="1">
      <alignment vertical="center"/>
    </xf>
    <xf numFmtId="0" fontId="30" fillId="0" borderId="9" xfId="0" applyFont="1" applyFill="1" applyBorder="1" applyAlignment="1">
      <alignment vertical="center"/>
    </xf>
    <xf numFmtId="0" fontId="31" fillId="0" borderId="29" xfId="0" applyFont="1" applyFill="1" applyBorder="1" applyAlignment="1">
      <alignment vertical="center"/>
    </xf>
    <xf numFmtId="0" fontId="3" fillId="0" borderId="84" xfId="0" applyFont="1" applyFill="1" applyBorder="1" applyAlignment="1">
      <alignment horizontal="center" vertical="center"/>
    </xf>
    <xf numFmtId="0" fontId="6" fillId="3" borderId="87" xfId="0" applyFont="1" applyFill="1" applyBorder="1" applyAlignment="1">
      <alignment vertical="center"/>
    </xf>
    <xf numFmtId="0" fontId="16" fillId="0" borderId="87" xfId="0" applyFont="1" applyFill="1" applyBorder="1" applyAlignment="1">
      <alignment horizontal="center" vertical="center"/>
    </xf>
    <xf numFmtId="0" fontId="6" fillId="3" borderId="89" xfId="0" applyFont="1" applyFill="1" applyBorder="1" applyAlignment="1">
      <alignment vertical="center"/>
    </xf>
    <xf numFmtId="0" fontId="16" fillId="0" borderId="89" xfId="0" applyFont="1" applyFill="1" applyBorder="1" applyAlignment="1">
      <alignment horizontal="center" vertical="center"/>
    </xf>
    <xf numFmtId="0" fontId="10" fillId="0" borderId="0" xfId="0" applyFont="1" applyBorder="1" applyAlignment="1">
      <alignment vertical="top"/>
    </xf>
    <xf numFmtId="0" fontId="23" fillId="0" borderId="0" xfId="0" applyFont="1" applyFill="1" applyBorder="1" applyAlignment="1">
      <alignment horizontal="left" vertical="center" wrapText="1"/>
    </xf>
    <xf numFmtId="0" fontId="16" fillId="0" borderId="78" xfId="0" applyFont="1" applyFill="1" applyBorder="1" applyAlignment="1">
      <alignment horizontal="center" vertical="center"/>
    </xf>
    <xf numFmtId="176" fontId="3" fillId="0" borderId="82" xfId="0" applyNumberFormat="1" applyFont="1" applyFill="1" applyBorder="1" applyAlignment="1">
      <alignment vertical="center" wrapText="1"/>
    </xf>
    <xf numFmtId="0" fontId="6" fillId="0" borderId="82" xfId="0" applyFont="1" applyFill="1" applyBorder="1" applyAlignment="1">
      <alignment vertical="center"/>
    </xf>
    <xf numFmtId="0" fontId="13" fillId="0" borderId="82" xfId="0" applyFont="1" applyFill="1" applyBorder="1" applyAlignment="1">
      <alignment vertical="center"/>
    </xf>
    <xf numFmtId="0" fontId="13" fillId="0" borderId="90" xfId="0" applyFont="1" applyBorder="1">
      <alignment vertical="center"/>
    </xf>
    <xf numFmtId="0" fontId="3" fillId="8" borderId="0" xfId="0" applyFont="1" applyFill="1" applyBorder="1" applyAlignment="1">
      <alignment vertical="center" wrapText="1"/>
    </xf>
    <xf numFmtId="0" fontId="13" fillId="8" borderId="0" xfId="0" applyFont="1" applyFill="1" applyBorder="1" applyAlignment="1">
      <alignment vertical="center"/>
    </xf>
    <xf numFmtId="0" fontId="3" fillId="8" borderId="0" xfId="0" applyFont="1" applyFill="1" applyAlignment="1">
      <alignment vertical="center" wrapText="1"/>
    </xf>
    <xf numFmtId="0" fontId="10" fillId="0" borderId="0" xfId="0" applyFont="1" applyBorder="1">
      <alignment vertical="center"/>
    </xf>
    <xf numFmtId="49" fontId="3" fillId="0" borderId="13" xfId="0" applyNumberFormat="1" applyFont="1" applyFill="1" applyBorder="1" applyAlignment="1">
      <alignment horizontal="left" vertical="center" wrapText="1"/>
    </xf>
    <xf numFmtId="49" fontId="3" fillId="0" borderId="13" xfId="0" applyNumberFormat="1" applyFont="1" applyBorder="1" applyAlignment="1">
      <alignment horizontal="left" vertical="center" wrapText="1"/>
    </xf>
    <xf numFmtId="0" fontId="13" fillId="8" borderId="91" xfId="0" applyFont="1" applyFill="1" applyBorder="1" applyAlignment="1">
      <alignment horizontal="center" vertical="center" wrapText="1"/>
    </xf>
    <xf numFmtId="0" fontId="10" fillId="0" borderId="0" xfId="0" applyFont="1" applyFill="1" applyAlignment="1">
      <alignment vertical="top"/>
    </xf>
    <xf numFmtId="0" fontId="13" fillId="8" borderId="94" xfId="0" applyFont="1" applyFill="1" applyBorder="1" applyAlignment="1">
      <alignment horizontal="center" vertical="center" wrapText="1"/>
    </xf>
    <xf numFmtId="0" fontId="13" fillId="5" borderId="43" xfId="0" applyFont="1" applyFill="1" applyBorder="1" applyAlignment="1">
      <alignment vertical="center" wrapText="1"/>
    </xf>
    <xf numFmtId="0" fontId="13" fillId="8" borderId="95" xfId="0" applyFont="1" applyFill="1" applyBorder="1" applyAlignment="1">
      <alignment horizontal="center" vertical="center" wrapText="1"/>
    </xf>
    <xf numFmtId="0" fontId="13" fillId="5" borderId="96" xfId="0" applyFont="1" applyFill="1" applyBorder="1" applyAlignment="1">
      <alignment vertical="center" wrapText="1"/>
    </xf>
    <xf numFmtId="0" fontId="13" fillId="8" borderId="97" xfId="0" applyFont="1" applyFill="1" applyBorder="1" applyAlignment="1">
      <alignment horizontal="center" vertical="center" wrapText="1"/>
    </xf>
    <xf numFmtId="0" fontId="13" fillId="5" borderId="40" xfId="0" applyFont="1" applyFill="1" applyBorder="1" applyAlignment="1">
      <alignment vertical="center" wrapText="1"/>
    </xf>
    <xf numFmtId="0" fontId="13" fillId="8" borderId="98" xfId="0" applyFont="1" applyFill="1" applyBorder="1" applyAlignment="1">
      <alignment horizontal="center" vertical="center" wrapText="1"/>
    </xf>
    <xf numFmtId="0" fontId="13" fillId="5" borderId="71" xfId="0" applyFont="1" applyFill="1" applyBorder="1" applyAlignment="1">
      <alignment vertical="center" wrapText="1"/>
    </xf>
    <xf numFmtId="0" fontId="13" fillId="8" borderId="99" xfId="0" applyFont="1" applyFill="1" applyBorder="1" applyAlignment="1">
      <alignment horizontal="center" vertical="center" wrapText="1"/>
    </xf>
    <xf numFmtId="0" fontId="13" fillId="5" borderId="21" xfId="0" applyFont="1" applyFill="1" applyBorder="1" applyAlignment="1">
      <alignment vertical="center" wrapText="1"/>
    </xf>
    <xf numFmtId="0" fontId="13" fillId="8" borderId="100" xfId="0" applyFont="1" applyFill="1" applyBorder="1" applyAlignment="1">
      <alignment horizontal="center" vertical="center" wrapText="1"/>
    </xf>
    <xf numFmtId="0" fontId="13" fillId="5" borderId="27" xfId="0" applyFont="1" applyFill="1" applyBorder="1" applyAlignment="1">
      <alignment vertical="center" wrapText="1"/>
    </xf>
    <xf numFmtId="49" fontId="3" fillId="0" borderId="0" xfId="0" applyNumberFormat="1" applyFont="1" applyFill="1" applyBorder="1" applyAlignment="1">
      <alignment horizontal="left" vertical="center" wrapText="1"/>
    </xf>
    <xf numFmtId="49" fontId="3" fillId="0" borderId="0" xfId="0" applyNumberFormat="1" applyFont="1" applyAlignment="1">
      <alignment horizontal="left" vertical="center" wrapText="1"/>
    </xf>
    <xf numFmtId="0" fontId="3" fillId="4" borderId="0" xfId="0" applyFont="1" applyFill="1" applyBorder="1" applyAlignment="1">
      <alignment vertical="center" wrapText="1"/>
    </xf>
    <xf numFmtId="0" fontId="13" fillId="4" borderId="0" xfId="0" applyFont="1" applyFill="1" applyBorder="1" applyAlignment="1">
      <alignment vertical="center"/>
    </xf>
    <xf numFmtId="0" fontId="3" fillId="4" borderId="0" xfId="0" applyFont="1" applyFill="1" applyAlignment="1">
      <alignment vertical="center" wrapText="1"/>
    </xf>
    <xf numFmtId="49" fontId="3" fillId="0" borderId="0" xfId="0" applyNumberFormat="1" applyFont="1" applyFill="1" applyBorder="1" applyAlignment="1">
      <alignment horizontal="left" vertical="center"/>
    </xf>
    <xf numFmtId="0" fontId="13" fillId="7" borderId="91" xfId="0" applyFont="1" applyFill="1" applyBorder="1" applyAlignment="1">
      <alignment horizontal="center" vertical="center" wrapText="1"/>
    </xf>
    <xf numFmtId="0" fontId="13" fillId="5" borderId="92" xfId="0" applyFont="1" applyFill="1" applyBorder="1" applyAlignment="1">
      <alignment vertical="center"/>
    </xf>
    <xf numFmtId="0" fontId="13" fillId="5" borderId="92" xfId="0" applyFont="1" applyFill="1" applyBorder="1" applyAlignment="1">
      <alignment vertical="center" wrapText="1"/>
    </xf>
    <xf numFmtId="0" fontId="13" fillId="7" borderId="92" xfId="0" applyFont="1" applyFill="1" applyBorder="1" applyAlignment="1">
      <alignment vertical="center"/>
    </xf>
    <xf numFmtId="0" fontId="13" fillId="5" borderId="93" xfId="0" applyFont="1" applyFill="1" applyBorder="1" applyAlignment="1">
      <alignment vertical="center" wrapText="1"/>
    </xf>
    <xf numFmtId="0" fontId="13" fillId="7" borderId="94" xfId="0" applyFont="1" applyFill="1" applyBorder="1" applyAlignment="1">
      <alignment horizontal="center" vertical="center" wrapText="1"/>
    </xf>
    <xf numFmtId="0" fontId="13" fillId="5" borderId="23" xfId="0" applyFont="1" applyFill="1" applyBorder="1" applyAlignment="1">
      <alignment vertical="center" wrapText="1"/>
    </xf>
    <xf numFmtId="0" fontId="13" fillId="5" borderId="23" xfId="0" applyFont="1" applyFill="1" applyBorder="1" applyAlignment="1">
      <alignment vertical="center"/>
    </xf>
    <xf numFmtId="0" fontId="13" fillId="7" borderId="23" xfId="0" applyFont="1" applyFill="1" applyBorder="1" applyAlignment="1">
      <alignment vertical="center"/>
    </xf>
    <xf numFmtId="0" fontId="13" fillId="5" borderId="23" xfId="0" applyFont="1" applyFill="1" applyBorder="1" applyAlignment="1">
      <alignment horizontal="center" vertical="center"/>
    </xf>
    <xf numFmtId="0" fontId="13" fillId="5" borderId="23" xfId="0" applyFont="1" applyFill="1" applyBorder="1" applyAlignment="1">
      <alignment horizontal="center" vertical="center" wrapText="1"/>
    </xf>
    <xf numFmtId="0" fontId="13" fillId="7" borderId="100" xfId="0" applyFont="1" applyFill="1" applyBorder="1" applyAlignment="1">
      <alignment horizontal="center" vertical="center" wrapText="1"/>
    </xf>
    <xf numFmtId="0" fontId="13" fillId="0" borderId="101" xfId="0" applyFont="1" applyFill="1" applyBorder="1" applyAlignment="1">
      <alignment vertical="center"/>
    </xf>
    <xf numFmtId="0" fontId="13" fillId="0" borderId="101" xfId="0" applyFont="1" applyFill="1" applyBorder="1" applyAlignment="1">
      <alignment vertical="center" wrapText="1"/>
    </xf>
    <xf numFmtId="0" fontId="13" fillId="5" borderId="101" xfId="0" applyFont="1" applyFill="1" applyBorder="1" applyAlignment="1">
      <alignment vertical="center"/>
    </xf>
    <xf numFmtId="0" fontId="13" fillId="7" borderId="101" xfId="0" applyFont="1" applyFill="1" applyBorder="1" applyAlignment="1">
      <alignment vertical="center"/>
    </xf>
    <xf numFmtId="0" fontId="13" fillId="5" borderId="101" xfId="0" applyFont="1" applyFill="1" applyBorder="1" applyAlignment="1">
      <alignment vertical="center" wrapText="1"/>
    </xf>
    <xf numFmtId="0" fontId="13" fillId="5" borderId="103" xfId="0" applyFont="1" applyFill="1" applyBorder="1" applyAlignment="1">
      <alignment vertical="center" wrapText="1"/>
    </xf>
    <xf numFmtId="0" fontId="34" fillId="5" borderId="0" xfId="0" applyFont="1" applyFill="1" applyBorder="1" applyAlignment="1">
      <alignment vertical="center" wrapText="1"/>
    </xf>
    <xf numFmtId="0" fontId="34" fillId="5" borderId="0" xfId="0" applyFont="1" applyFill="1" applyAlignment="1">
      <alignment vertical="center" wrapText="1"/>
    </xf>
    <xf numFmtId="0" fontId="3" fillId="5" borderId="0" xfId="0" applyFont="1" applyFill="1" applyBorder="1" applyAlignment="1">
      <alignment vertical="center" wrapText="1"/>
    </xf>
    <xf numFmtId="0" fontId="34" fillId="8" borderId="17" xfId="0" applyFont="1" applyFill="1" applyBorder="1" applyAlignment="1">
      <alignment vertical="center" wrapText="1"/>
    </xf>
    <xf numFmtId="0" fontId="3" fillId="5" borderId="18" xfId="0" applyFont="1" applyFill="1" applyBorder="1">
      <alignment vertical="center"/>
    </xf>
    <xf numFmtId="0" fontId="5" fillId="5" borderId="18" xfId="0" applyFont="1" applyFill="1" applyBorder="1">
      <alignment vertical="center"/>
    </xf>
    <xf numFmtId="0" fontId="5" fillId="5" borderId="107" xfId="0" applyFont="1" applyFill="1" applyBorder="1">
      <alignment vertical="center"/>
    </xf>
    <xf numFmtId="0" fontId="34" fillId="8" borderId="109" xfId="0" applyFont="1" applyFill="1" applyBorder="1" applyAlignment="1">
      <alignment vertical="center" wrapText="1"/>
    </xf>
    <xf numFmtId="0" fontId="3" fillId="5" borderId="13" xfId="0" applyFont="1" applyFill="1" applyBorder="1">
      <alignment vertical="center"/>
    </xf>
    <xf numFmtId="0" fontId="5" fillId="5" borderId="13" xfId="0" applyFont="1" applyFill="1" applyBorder="1">
      <alignment vertical="center"/>
    </xf>
    <xf numFmtId="0" fontId="5" fillId="5" borderId="14" xfId="0" applyFont="1" applyFill="1" applyBorder="1">
      <alignment vertical="center"/>
    </xf>
    <xf numFmtId="0" fontId="35" fillId="0" borderId="0" xfId="0" applyFont="1">
      <alignment vertical="center"/>
    </xf>
    <xf numFmtId="0" fontId="34" fillId="8" borderId="25" xfId="0" applyFont="1" applyFill="1" applyBorder="1" applyAlignment="1">
      <alignment vertical="center" wrapText="1"/>
    </xf>
    <xf numFmtId="0" fontId="3" fillId="5" borderId="26" xfId="0" applyFont="1" applyFill="1" applyBorder="1" applyAlignment="1">
      <alignment vertical="center"/>
    </xf>
    <xf numFmtId="0" fontId="34" fillId="5" borderId="26" xfId="0" applyFont="1" applyFill="1" applyBorder="1" applyAlignment="1">
      <alignment vertical="center" wrapText="1"/>
    </xf>
    <xf numFmtId="0" fontId="34" fillId="5" borderId="35" xfId="0" applyFont="1" applyFill="1" applyBorder="1" applyAlignment="1">
      <alignment vertical="center" wrapText="1"/>
    </xf>
    <xf numFmtId="0" fontId="13" fillId="5" borderId="0" xfId="0" applyFont="1" applyFill="1" applyBorder="1" applyAlignment="1">
      <alignment horizontal="right" vertical="top"/>
    </xf>
    <xf numFmtId="0" fontId="13" fillId="5" borderId="0" xfId="0" applyFont="1" applyFill="1" applyBorder="1" applyAlignment="1">
      <alignment vertical="top"/>
    </xf>
    <xf numFmtId="0" fontId="13" fillId="5" borderId="0" xfId="0" applyFont="1" applyFill="1" applyBorder="1" applyAlignment="1">
      <alignment horizontal="right" vertical="top" wrapText="1"/>
    </xf>
    <xf numFmtId="0" fontId="13" fillId="5" borderId="0" xfId="0" applyFont="1" applyFill="1" applyBorder="1" applyAlignment="1">
      <alignment vertical="top" wrapText="1"/>
    </xf>
    <xf numFmtId="0" fontId="13" fillId="5" borderId="0" xfId="0" applyFont="1" applyFill="1" applyAlignment="1">
      <alignment vertical="top" wrapText="1"/>
    </xf>
    <xf numFmtId="0" fontId="34" fillId="5" borderId="17" xfId="0" applyFont="1" applyFill="1" applyBorder="1" applyAlignment="1">
      <alignment vertical="center" wrapText="1"/>
    </xf>
    <xf numFmtId="0" fontId="34" fillId="5" borderId="18" xfId="0" applyFont="1" applyFill="1" applyBorder="1" applyAlignment="1">
      <alignment vertical="center" wrapText="1"/>
    </xf>
    <xf numFmtId="0" fontId="34" fillId="5" borderId="19" xfId="0" applyFont="1" applyFill="1" applyBorder="1" applyAlignment="1">
      <alignment vertical="center" wrapText="1"/>
    </xf>
    <xf numFmtId="0" fontId="34" fillId="5" borderId="20" xfId="0" applyFont="1" applyFill="1" applyBorder="1" applyAlignment="1">
      <alignment vertical="center" wrapText="1"/>
    </xf>
    <xf numFmtId="0" fontId="34" fillId="5" borderId="21" xfId="0" applyFont="1" applyFill="1" applyBorder="1" applyAlignment="1">
      <alignment vertical="center" wrapText="1"/>
    </xf>
    <xf numFmtId="0" fontId="34" fillId="0" borderId="20" xfId="0" applyFont="1" applyFill="1" applyBorder="1">
      <alignment vertical="center"/>
    </xf>
    <xf numFmtId="0" fontId="34" fillId="0" borderId="0" xfId="0" applyFont="1" applyFill="1" applyBorder="1">
      <alignment vertical="center"/>
    </xf>
    <xf numFmtId="0" fontId="34" fillId="0" borderId="0" xfId="0" applyFont="1" applyFill="1" applyBorder="1" applyAlignment="1">
      <alignment vertical="center" wrapText="1"/>
    </xf>
    <xf numFmtId="0" fontId="35" fillId="0" borderId="0" xfId="0" applyFont="1" applyFill="1">
      <alignment vertical="center"/>
    </xf>
    <xf numFmtId="0" fontId="34" fillId="5" borderId="20" xfId="0" applyFont="1" applyFill="1" applyBorder="1">
      <alignment vertical="center"/>
    </xf>
    <xf numFmtId="0" fontId="36" fillId="5" borderId="0" xfId="0" applyFont="1" applyFill="1" applyBorder="1">
      <alignment vertical="center"/>
    </xf>
    <xf numFmtId="0" fontId="34" fillId="5" borderId="0" xfId="0" applyFont="1" applyFill="1" applyBorder="1">
      <alignment vertical="center"/>
    </xf>
    <xf numFmtId="0" fontId="34" fillId="0" borderId="25" xfId="0" applyFont="1" applyFill="1" applyBorder="1">
      <alignment vertical="center"/>
    </xf>
    <xf numFmtId="0" fontId="36" fillId="0" borderId="26" xfId="0" applyFont="1" applyFill="1" applyBorder="1">
      <alignment vertical="center"/>
    </xf>
    <xf numFmtId="0" fontId="34" fillId="0" borderId="26" xfId="0" applyFont="1" applyFill="1" applyBorder="1">
      <alignment vertical="center"/>
    </xf>
    <xf numFmtId="0" fontId="34" fillId="0" borderId="26" xfId="0" applyFont="1" applyFill="1" applyBorder="1" applyAlignment="1">
      <alignment vertical="center"/>
    </xf>
    <xf numFmtId="0" fontId="34" fillId="0" borderId="26" xfId="0" applyFont="1" applyFill="1" applyBorder="1" applyAlignment="1">
      <alignment horizontal="center" vertical="center"/>
    </xf>
    <xf numFmtId="0" fontId="34" fillId="0" borderId="26" xfId="0" applyFont="1" applyFill="1" applyBorder="1" applyAlignment="1" applyProtection="1">
      <alignment vertical="center" shrinkToFit="1"/>
      <protection locked="0"/>
    </xf>
    <xf numFmtId="0" fontId="36" fillId="0" borderId="26" xfId="0" applyFont="1" applyFill="1" applyBorder="1" applyAlignment="1">
      <alignment horizontal="center" vertical="center"/>
    </xf>
    <xf numFmtId="0" fontId="36" fillId="0" borderId="27" xfId="0" applyFont="1" applyBorder="1">
      <alignment vertical="center"/>
    </xf>
    <xf numFmtId="0" fontId="37" fillId="0" borderId="20" xfId="0" applyFont="1" applyFill="1" applyBorder="1" applyAlignment="1">
      <alignment vertical="center" wrapText="1"/>
    </xf>
    <xf numFmtId="0" fontId="22" fillId="0" borderId="0" xfId="0" applyFont="1" applyFill="1" applyBorder="1" applyAlignment="1">
      <alignment vertical="center"/>
    </xf>
    <xf numFmtId="0" fontId="37" fillId="0" borderId="0" xfId="0" applyFont="1" applyFill="1" applyBorder="1" applyAlignment="1">
      <alignment vertical="center" wrapText="1"/>
    </xf>
    <xf numFmtId="0" fontId="37" fillId="0" borderId="18" xfId="0" applyFont="1" applyBorder="1" applyAlignment="1">
      <alignment vertical="center" wrapText="1"/>
    </xf>
    <xf numFmtId="0" fontId="37" fillId="0" borderId="0" xfId="0" applyFont="1" applyFill="1" applyBorder="1">
      <alignment vertical="center"/>
    </xf>
    <xf numFmtId="0" fontId="7" fillId="5" borderId="0" xfId="0" applyFont="1" applyFill="1">
      <alignment vertical="center"/>
    </xf>
    <xf numFmtId="0" fontId="7" fillId="0" borderId="0" xfId="0" applyFont="1" applyFill="1" applyBorder="1">
      <alignment vertical="center"/>
    </xf>
    <xf numFmtId="0" fontId="38" fillId="5" borderId="0" xfId="0" applyFont="1" applyFill="1">
      <alignment vertical="center"/>
    </xf>
    <xf numFmtId="0" fontId="7" fillId="5" borderId="0" xfId="0" applyFont="1" applyFill="1" applyAlignment="1">
      <alignment horizontal="center" vertical="center"/>
    </xf>
    <xf numFmtId="0" fontId="8" fillId="2" borderId="0" xfId="0" applyFont="1" applyFill="1" applyAlignment="1">
      <alignment vertical="center"/>
    </xf>
    <xf numFmtId="0" fontId="3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34" fillId="8" borderId="0" xfId="0" applyFont="1" applyFill="1" applyBorder="1" applyAlignment="1" applyProtection="1">
      <alignment vertical="center" shrinkToFit="1"/>
      <protection locked="0"/>
    </xf>
    <xf numFmtId="0" fontId="12" fillId="0" borderId="0" xfId="0" applyFont="1" applyFill="1" applyBorder="1" applyAlignment="1" applyProtection="1">
      <alignment horizontal="center" vertical="center" shrinkToFit="1"/>
      <protection locked="0"/>
    </xf>
    <xf numFmtId="0" fontId="36" fillId="0" borderId="0" xfId="0" applyFont="1" applyFill="1" applyBorder="1" applyAlignment="1">
      <alignment horizontal="center" vertical="center"/>
    </xf>
    <xf numFmtId="0" fontId="36" fillId="0" borderId="21" xfId="0" applyFont="1" applyFill="1" applyBorder="1" applyAlignment="1">
      <alignment horizontal="center" vertical="center"/>
    </xf>
    <xf numFmtId="0" fontId="3" fillId="5" borderId="13" xfId="0" applyFont="1" applyFill="1" applyBorder="1" applyAlignment="1">
      <alignment vertical="center" wrapText="1"/>
    </xf>
    <xf numFmtId="0" fontId="3" fillId="5" borderId="14"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36" xfId="0" applyFont="1" applyFill="1" applyBorder="1" applyAlignment="1">
      <alignment vertical="center" wrapText="1"/>
    </xf>
    <xf numFmtId="0" fontId="3" fillId="0" borderId="70"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13" fillId="5" borderId="0" xfId="0" applyFont="1" applyFill="1" applyAlignment="1">
      <alignment horizontal="left" vertical="center" wrapText="1"/>
    </xf>
    <xf numFmtId="0" fontId="34" fillId="5" borderId="0" xfId="0" applyFont="1" applyFill="1" applyBorder="1" applyAlignment="1">
      <alignment horizontal="left" vertical="center" wrapText="1"/>
    </xf>
    <xf numFmtId="0" fontId="34" fillId="8" borderId="0" xfId="0" applyFont="1" applyFill="1" applyBorder="1" applyAlignment="1" applyProtection="1">
      <alignment horizontal="center" vertical="center"/>
      <protection locked="0"/>
    </xf>
    <xf numFmtId="0" fontId="5" fillId="8" borderId="0"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4" fillId="8" borderId="0" xfId="0" applyFont="1" applyFill="1" applyBorder="1" applyAlignment="1">
      <alignment vertical="center" shrinkToFit="1"/>
    </xf>
    <xf numFmtId="0" fontId="34" fillId="8" borderId="21" xfId="0" applyFont="1" applyFill="1" applyBorder="1" applyAlignment="1">
      <alignment vertical="center" shrinkToFit="1"/>
    </xf>
    <xf numFmtId="0" fontId="3" fillId="9" borderId="9" xfId="0" applyFont="1" applyFill="1" applyBorder="1" applyAlignment="1">
      <alignment horizontal="center" vertical="center"/>
    </xf>
    <xf numFmtId="0" fontId="3" fillId="9" borderId="10" xfId="0" applyFont="1" applyFill="1" applyBorder="1" applyAlignment="1">
      <alignment horizontal="center" vertical="center"/>
    </xf>
    <xf numFmtId="0" fontId="3" fillId="0" borderId="108"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36"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13" fillId="5" borderId="23"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7" borderId="101" xfId="0" applyFont="1" applyFill="1" applyBorder="1" applyAlignment="1">
      <alignment vertical="center" wrapText="1"/>
    </xf>
    <xf numFmtId="0" fontId="12" fillId="9" borderId="104" xfId="0" applyFont="1" applyFill="1" applyBorder="1" applyAlignment="1">
      <alignment horizontal="center" vertical="center" wrapText="1"/>
    </xf>
    <xf numFmtId="0" fontId="12" fillId="9" borderId="105" xfId="0" applyFont="1" applyFill="1" applyBorder="1" applyAlignment="1">
      <alignment horizontal="center" vertical="center" wrapText="1"/>
    </xf>
    <xf numFmtId="0" fontId="12" fillId="9" borderId="10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13" fillId="5" borderId="11" xfId="0" applyFont="1" applyFill="1" applyBorder="1" applyAlignment="1">
      <alignment horizontal="left" vertical="center" wrapText="1"/>
    </xf>
    <xf numFmtId="0" fontId="13" fillId="5" borderId="43" xfId="0" applyFont="1" applyFill="1" applyBorder="1" applyAlignment="1">
      <alignment horizontal="left" vertical="center" wrapText="1"/>
    </xf>
    <xf numFmtId="0" fontId="13" fillId="5" borderId="101" xfId="0" applyFont="1" applyFill="1" applyBorder="1" applyAlignment="1">
      <alignment horizontal="left" vertical="center" wrapText="1"/>
    </xf>
    <xf numFmtId="0" fontId="13" fillId="5" borderId="3" xfId="0" applyFont="1" applyFill="1" applyBorder="1" applyAlignment="1">
      <alignment vertical="center" wrapText="1"/>
    </xf>
    <xf numFmtId="0" fontId="13" fillId="5" borderId="23" xfId="0" applyFont="1" applyFill="1" applyBorder="1" applyAlignment="1">
      <alignment vertical="center" wrapText="1"/>
    </xf>
    <xf numFmtId="0" fontId="33" fillId="5" borderId="23" xfId="0" applyFont="1" applyFill="1" applyBorder="1" applyAlignment="1">
      <alignment horizontal="left" vertical="center" wrapText="1"/>
    </xf>
    <xf numFmtId="0" fontId="33" fillId="5" borderId="43" xfId="0" applyFont="1" applyFill="1" applyBorder="1" applyAlignment="1">
      <alignment horizontal="left" vertical="center" wrapText="1"/>
    </xf>
    <xf numFmtId="0" fontId="33" fillId="5" borderId="23" xfId="0" applyFont="1" applyFill="1" applyBorder="1" applyAlignment="1">
      <alignment vertical="center" wrapText="1"/>
    </xf>
    <xf numFmtId="0" fontId="13" fillId="5" borderId="82"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1" xfId="0" applyFont="1" applyFill="1" applyBorder="1" applyAlignment="1">
      <alignment horizontal="center" vertical="center"/>
    </xf>
    <xf numFmtId="0" fontId="13" fillId="5" borderId="92" xfId="0" applyFont="1" applyFill="1" applyBorder="1" applyAlignment="1">
      <alignment horizontal="left" vertical="center" wrapText="1"/>
    </xf>
    <xf numFmtId="0" fontId="13" fillId="5" borderId="93" xfId="0" applyFont="1" applyFill="1" applyBorder="1" applyAlignment="1">
      <alignment horizontal="left" vertical="center" wrapText="1"/>
    </xf>
    <xf numFmtId="0" fontId="13" fillId="5" borderId="33" xfId="0" applyFont="1" applyFill="1" applyBorder="1" applyAlignment="1">
      <alignment vertical="center" wrapText="1"/>
    </xf>
    <xf numFmtId="0" fontId="13" fillId="0" borderId="22"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9" xfId="0" applyFont="1" applyFill="1" applyBorder="1" applyAlignment="1">
      <alignment vertical="top" wrapText="1"/>
    </xf>
    <xf numFmtId="49" fontId="13" fillId="0" borderId="12" xfId="0" applyNumberFormat="1" applyFont="1" applyFill="1" applyBorder="1" applyAlignment="1">
      <alignment vertical="center" wrapText="1"/>
    </xf>
    <xf numFmtId="49" fontId="13" fillId="0" borderId="13" xfId="0" applyNumberFormat="1" applyFont="1" applyFill="1" applyBorder="1" applyAlignment="1">
      <alignment vertical="center" wrapText="1"/>
    </xf>
    <xf numFmtId="49" fontId="13" fillId="0" borderId="14" xfId="0" applyNumberFormat="1" applyFont="1" applyFill="1" applyBorder="1" applyAlignment="1">
      <alignment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16" fillId="0" borderId="78" xfId="0" applyFont="1" applyFill="1" applyBorder="1" applyAlignment="1">
      <alignment horizontal="center" vertical="center"/>
    </xf>
    <xf numFmtId="0" fontId="16" fillId="0" borderId="51" xfId="0" applyFont="1" applyFill="1" applyBorder="1" applyAlignment="1">
      <alignment horizontal="center" vertical="center"/>
    </xf>
    <xf numFmtId="0" fontId="3" fillId="0" borderId="64" xfId="0" applyFont="1" applyFill="1" applyBorder="1" applyAlignment="1">
      <alignment vertical="center"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13" fillId="3" borderId="28" xfId="0" applyFont="1" applyFill="1" applyBorder="1" applyAlignment="1">
      <alignment horizontal="left" vertical="center" wrapText="1"/>
    </xf>
    <xf numFmtId="0" fontId="20" fillId="3" borderId="29" xfId="0" applyFont="1" applyFill="1" applyBorder="1" applyAlignment="1">
      <alignment horizontal="left" vertical="center" wrapText="1"/>
    </xf>
    <xf numFmtId="0" fontId="20" fillId="3" borderId="30" xfId="0" applyFont="1" applyFill="1" applyBorder="1" applyAlignment="1">
      <alignment horizontal="left" vertical="center" wrapText="1"/>
    </xf>
    <xf numFmtId="0" fontId="16" fillId="0" borderId="64" xfId="0" applyFont="1" applyFill="1" applyBorder="1" applyAlignment="1">
      <alignment horizontal="center" vertical="center"/>
    </xf>
    <xf numFmtId="0" fontId="13" fillId="3" borderId="29" xfId="0" applyFont="1" applyFill="1" applyBorder="1" applyAlignment="1">
      <alignment horizontal="left" vertical="center" wrapText="1"/>
    </xf>
    <xf numFmtId="0" fontId="13" fillId="3" borderId="30" xfId="0" applyFont="1" applyFill="1" applyBorder="1" applyAlignment="1">
      <alignment horizontal="left" vertical="center" wrapText="1"/>
    </xf>
    <xf numFmtId="0" fontId="6" fillId="0" borderId="65"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8" xfId="0" applyFont="1" applyFill="1" applyBorder="1" applyAlignment="1">
      <alignment horizontal="center" vertical="center"/>
    </xf>
    <xf numFmtId="0" fontId="3" fillId="0" borderId="8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72"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6"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13" fillId="0" borderId="88"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4" borderId="29" xfId="0" applyFont="1" applyFill="1" applyBorder="1" applyAlignment="1" applyProtection="1">
      <alignment horizontal="center" vertical="center"/>
      <protection locked="0"/>
    </xf>
    <xf numFmtId="0" fontId="3" fillId="8" borderId="28" xfId="0" applyFont="1" applyFill="1" applyBorder="1" applyAlignment="1" applyProtection="1">
      <alignment vertical="center"/>
      <protection locked="0"/>
    </xf>
    <xf numFmtId="0" fontId="3" fillId="8" borderId="29" xfId="0" applyFont="1" applyFill="1" applyBorder="1" applyAlignment="1" applyProtection="1">
      <alignment vertical="center"/>
      <protection locked="0"/>
    </xf>
    <xf numFmtId="0" fontId="3" fillId="8" borderId="30" xfId="0" applyFont="1" applyFill="1" applyBorder="1" applyAlignment="1" applyProtection="1">
      <alignment vertical="center"/>
      <protection locked="0"/>
    </xf>
    <xf numFmtId="0" fontId="3" fillId="0" borderId="51" xfId="0" applyFont="1" applyFill="1" applyBorder="1" applyAlignment="1">
      <alignment vertical="center" wrapText="1"/>
    </xf>
    <xf numFmtId="0" fontId="3" fillId="0" borderId="11" xfId="0" applyFont="1" applyFill="1" applyBorder="1" applyAlignment="1">
      <alignment vertical="center" wrapText="1"/>
    </xf>
    <xf numFmtId="0" fontId="3" fillId="0" borderId="59" xfId="0" applyFont="1" applyFill="1" applyBorder="1" applyAlignment="1">
      <alignment vertical="center" wrapText="1"/>
    </xf>
    <xf numFmtId="0" fontId="3" fillId="0" borderId="76" xfId="0" applyFont="1" applyFill="1" applyBorder="1" applyAlignment="1">
      <alignment horizontal="center" vertical="center"/>
    </xf>
    <xf numFmtId="0" fontId="6" fillId="3" borderId="78" xfId="0" applyFont="1" applyFill="1" applyBorder="1" applyAlignment="1">
      <alignment horizontal="center" vertical="center"/>
    </xf>
    <xf numFmtId="0" fontId="13" fillId="4" borderId="28"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protection locked="0"/>
    </xf>
    <xf numFmtId="0" fontId="13" fillId="4" borderId="30" xfId="0" applyFont="1" applyFill="1" applyBorder="1" applyAlignment="1" applyProtection="1">
      <alignment horizontal="left" vertical="center"/>
      <protection locked="0"/>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6" fillId="4" borderId="28" xfId="0" applyFont="1" applyFill="1" applyBorder="1" applyAlignment="1" applyProtection="1">
      <alignment vertical="center"/>
      <protection locked="0"/>
    </xf>
    <xf numFmtId="0" fontId="6" fillId="4" borderId="29" xfId="0" applyFont="1" applyFill="1" applyBorder="1" applyAlignment="1" applyProtection="1">
      <alignment vertical="center"/>
      <protection locked="0"/>
    </xf>
    <xf numFmtId="0" fontId="6" fillId="4" borderId="30" xfId="0" applyFont="1" applyFill="1" applyBorder="1" applyAlignment="1" applyProtection="1">
      <alignment vertical="center"/>
      <protection locked="0"/>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13" fillId="4" borderId="0" xfId="0" applyFont="1" applyFill="1" applyBorder="1" applyAlignment="1" applyProtection="1">
      <alignment vertical="center"/>
      <protection locked="0"/>
    </xf>
    <xf numFmtId="0" fontId="13" fillId="4" borderId="28" xfId="0" applyFont="1" applyFill="1" applyBorder="1" applyAlignment="1" applyProtection="1">
      <alignment vertical="center" wrapText="1"/>
      <protection locked="0"/>
    </xf>
    <xf numFmtId="0" fontId="13" fillId="4" borderId="29" xfId="0" applyFont="1" applyFill="1" applyBorder="1" applyAlignment="1" applyProtection="1">
      <alignment vertical="center"/>
      <protection locked="0"/>
    </xf>
    <xf numFmtId="0" fontId="13" fillId="4" borderId="30" xfId="0" applyFont="1" applyFill="1" applyBorder="1" applyAlignment="1" applyProtection="1">
      <alignment vertical="center"/>
      <protection locked="0"/>
    </xf>
    <xf numFmtId="0" fontId="13" fillId="0" borderId="28" xfId="0"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3" borderId="0" xfId="0" applyFont="1" applyFill="1" applyBorder="1" applyAlignment="1" applyProtection="1">
      <alignment vertical="center"/>
      <protection locked="0"/>
    </xf>
    <xf numFmtId="0" fontId="13" fillId="3" borderId="28" xfId="0" applyFont="1" applyFill="1" applyBorder="1" applyAlignment="1" applyProtection="1">
      <alignment vertical="center" wrapText="1"/>
      <protection locked="0"/>
    </xf>
    <xf numFmtId="0" fontId="13" fillId="3" borderId="29" xfId="0" applyFont="1" applyFill="1" applyBorder="1" applyAlignment="1" applyProtection="1">
      <alignment vertical="center"/>
      <protection locked="0"/>
    </xf>
    <xf numFmtId="0" fontId="13" fillId="3" borderId="30" xfId="0" applyFont="1" applyFill="1" applyBorder="1" applyAlignment="1" applyProtection="1">
      <alignment vertical="center"/>
      <protection locked="0"/>
    </xf>
    <xf numFmtId="0" fontId="13" fillId="3" borderId="29" xfId="0" applyFont="1" applyFill="1" applyBorder="1" applyAlignment="1" applyProtection="1">
      <alignment horizontal="center" vertical="center"/>
      <protection locked="0"/>
    </xf>
    <xf numFmtId="0" fontId="13" fillId="0" borderId="0" xfId="0" applyFont="1" applyFill="1" applyBorder="1" applyAlignment="1">
      <alignment vertical="center" wrapText="1"/>
    </xf>
    <xf numFmtId="0" fontId="13" fillId="0" borderId="0" xfId="0" applyFont="1" applyFill="1" applyBorder="1" applyAlignment="1">
      <alignment horizontal="left" vertical="top" wrapText="1"/>
    </xf>
    <xf numFmtId="0" fontId="13" fillId="5" borderId="0" xfId="0" applyFont="1" applyFill="1" applyBorder="1" applyAlignment="1">
      <alignment horizontal="left" vertical="center" wrapText="1"/>
    </xf>
    <xf numFmtId="0" fontId="13" fillId="0" borderId="0" xfId="0" applyFont="1" applyFill="1" applyBorder="1" applyAlignment="1">
      <alignment vertical="top" wrapText="1"/>
    </xf>
    <xf numFmtId="0" fontId="6" fillId="4" borderId="28" xfId="0" applyFont="1" applyFill="1" applyBorder="1" applyAlignment="1">
      <alignment horizontal="center" vertical="center"/>
    </xf>
    <xf numFmtId="0" fontId="6" fillId="4" borderId="30" xfId="0" applyFont="1" applyFill="1" applyBorder="1" applyAlignment="1">
      <alignment horizontal="center" vertical="center"/>
    </xf>
    <xf numFmtId="0" fontId="6" fillId="0" borderId="9" xfId="0" applyFont="1" applyFill="1" applyBorder="1" applyAlignment="1">
      <alignment horizontal="center" vertical="center"/>
    </xf>
    <xf numFmtId="0" fontId="13" fillId="5" borderId="0" xfId="0" applyFont="1" applyFill="1" applyBorder="1" applyAlignment="1" applyProtection="1">
      <alignment vertical="center" wrapText="1"/>
      <protection locked="0"/>
    </xf>
    <xf numFmtId="0" fontId="3" fillId="4" borderId="0" xfId="0" applyFont="1" applyFill="1" applyBorder="1" applyAlignment="1" applyProtection="1">
      <alignment vertical="center"/>
      <protection locked="0"/>
    </xf>
    <xf numFmtId="0" fontId="6" fillId="7" borderId="29" xfId="0"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6" fillId="4" borderId="28" xfId="0" applyNumberFormat="1" applyFont="1" applyFill="1" applyBorder="1" applyAlignment="1">
      <alignment vertical="center"/>
    </xf>
    <xf numFmtId="176" fontId="6" fillId="4" borderId="29" xfId="0" applyNumberFormat="1" applyFont="1" applyFill="1" applyBorder="1" applyAlignment="1">
      <alignment vertical="center"/>
    </xf>
    <xf numFmtId="176" fontId="6" fillId="4" borderId="30" xfId="0" applyNumberFormat="1" applyFont="1" applyFill="1" applyBorder="1" applyAlignment="1">
      <alignment vertical="center"/>
    </xf>
    <xf numFmtId="176" fontId="13" fillId="5" borderId="6" xfId="0" applyNumberFormat="1" applyFont="1" applyFill="1" applyBorder="1" applyAlignment="1">
      <alignment vertical="center" shrinkToFit="1"/>
    </xf>
    <xf numFmtId="176" fontId="13" fillId="5" borderId="11" xfId="0" applyNumberFormat="1" applyFont="1" applyFill="1" applyBorder="1" applyAlignment="1">
      <alignment vertical="center" shrinkToFit="1"/>
    </xf>
    <xf numFmtId="176" fontId="6" fillId="5" borderId="15" xfId="0" applyNumberFormat="1" applyFont="1" applyFill="1" applyBorder="1" applyAlignment="1">
      <alignment vertical="center"/>
    </xf>
    <xf numFmtId="176" fontId="6" fillId="5" borderId="0" xfId="0" applyNumberFormat="1" applyFont="1" applyFill="1" applyBorder="1" applyAlignment="1">
      <alignment vertical="center"/>
    </xf>
    <xf numFmtId="176" fontId="13" fillId="5" borderId="0" xfId="0" applyNumberFormat="1" applyFont="1" applyFill="1" applyBorder="1" applyAlignment="1">
      <alignment vertical="center" shrinkToFit="1"/>
    </xf>
    <xf numFmtId="0" fontId="3" fillId="0" borderId="37" xfId="0" applyFont="1" applyFill="1" applyBorder="1" applyAlignment="1">
      <alignment vertical="center" wrapText="1"/>
    </xf>
    <xf numFmtId="0" fontId="3" fillId="0" borderId="33" xfId="0" applyFont="1" applyFill="1" applyBorder="1" applyAlignment="1">
      <alignment vertical="center" wrapText="1"/>
    </xf>
    <xf numFmtId="176" fontId="6" fillId="5" borderId="48" xfId="0" applyNumberFormat="1" applyFont="1" applyFill="1" applyBorder="1" applyAlignment="1">
      <alignment horizontal="center" vertical="center"/>
    </xf>
    <xf numFmtId="176" fontId="6" fillId="5" borderId="49" xfId="0" applyNumberFormat="1" applyFont="1" applyFill="1" applyBorder="1" applyAlignment="1">
      <alignment horizontal="center" vertical="center"/>
    </xf>
    <xf numFmtId="176" fontId="6" fillId="5" borderId="50" xfId="0" applyNumberFormat="1" applyFont="1" applyFill="1" applyBorder="1" applyAlignment="1">
      <alignment horizontal="center" vertical="center"/>
    </xf>
    <xf numFmtId="0" fontId="6" fillId="5" borderId="48" xfId="0" applyFont="1" applyFill="1" applyBorder="1" applyAlignment="1">
      <alignment horizontal="center" vertical="center"/>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176" fontId="6" fillId="5" borderId="37" xfId="0" applyNumberFormat="1" applyFont="1" applyFill="1" applyBorder="1" applyAlignment="1">
      <alignment vertical="center"/>
    </xf>
    <xf numFmtId="176" fontId="6" fillId="5" borderId="33" xfId="0" applyNumberFormat="1" applyFont="1" applyFill="1" applyBorder="1" applyAlignment="1">
      <alignment vertical="center"/>
    </xf>
    <xf numFmtId="0" fontId="6" fillId="5" borderId="53"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55" xfId="0" applyFont="1" applyFill="1" applyBorder="1" applyAlignment="1">
      <alignment horizontal="center" vertical="center"/>
    </xf>
    <xf numFmtId="0" fontId="6" fillId="5" borderId="60" xfId="0" applyFont="1" applyFill="1" applyBorder="1" applyAlignment="1">
      <alignment horizontal="center" vertical="center"/>
    </xf>
    <xf numFmtId="0" fontId="6" fillId="5" borderId="61" xfId="0" applyFont="1" applyFill="1" applyBorder="1" applyAlignment="1">
      <alignment horizontal="center" vertical="center"/>
    </xf>
    <xf numFmtId="0" fontId="6" fillId="5" borderId="62" xfId="0" applyFont="1" applyFill="1" applyBorder="1" applyAlignment="1">
      <alignment horizontal="center" vertical="center"/>
    </xf>
    <xf numFmtId="177" fontId="6" fillId="4" borderId="17" xfId="0" applyNumberFormat="1" applyFont="1" applyFill="1" applyBorder="1" applyAlignment="1">
      <alignment vertical="center"/>
    </xf>
    <xf numFmtId="177" fontId="6" fillId="4" borderId="18" xfId="0" applyNumberFormat="1" applyFont="1" applyFill="1" applyBorder="1" applyAlignment="1">
      <alignment vertical="center"/>
    </xf>
    <xf numFmtId="177" fontId="6" fillId="4" borderId="19" xfId="0" applyNumberFormat="1" applyFont="1" applyFill="1" applyBorder="1" applyAlignment="1">
      <alignment vertical="center"/>
    </xf>
    <xf numFmtId="178" fontId="6" fillId="4" borderId="28" xfId="0" applyNumberFormat="1" applyFont="1" applyFill="1" applyBorder="1" applyAlignment="1">
      <alignment vertical="center"/>
    </xf>
    <xf numFmtId="178" fontId="6" fillId="4" borderId="29" xfId="0" applyNumberFormat="1" applyFont="1" applyFill="1" applyBorder="1" applyAlignment="1">
      <alignment vertical="center"/>
    </xf>
    <xf numFmtId="178" fontId="6" fillId="4" borderId="30" xfId="0" applyNumberFormat="1" applyFont="1" applyFill="1" applyBorder="1" applyAlignment="1">
      <alignment vertical="center"/>
    </xf>
    <xf numFmtId="176" fontId="6" fillId="5" borderId="28" xfId="0" applyNumberFormat="1" applyFont="1" applyFill="1" applyBorder="1" applyAlignment="1">
      <alignment vertical="center"/>
    </xf>
    <xf numFmtId="176" fontId="6" fillId="5" borderId="29" xfId="0" applyNumberFormat="1" applyFont="1" applyFill="1" applyBorder="1" applyAlignment="1">
      <alignment vertical="center"/>
    </xf>
    <xf numFmtId="176" fontId="6" fillId="5" borderId="30" xfId="0" applyNumberFormat="1" applyFont="1" applyFill="1" applyBorder="1" applyAlignment="1">
      <alignment vertical="center"/>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14" xfId="0" applyFont="1" applyFill="1" applyBorder="1" applyAlignment="1">
      <alignment horizontal="center" vertical="center"/>
    </xf>
    <xf numFmtId="0" fontId="6" fillId="0" borderId="39" xfId="0" applyFont="1" applyFill="1" applyBorder="1" applyAlignment="1">
      <alignment horizontal="center"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40" xfId="0" applyFont="1" applyFill="1" applyBorder="1" applyAlignment="1">
      <alignment vertical="center" wrapText="1"/>
    </xf>
    <xf numFmtId="176" fontId="6" fillId="4" borderId="17" xfId="0" applyNumberFormat="1" applyFont="1" applyFill="1" applyBorder="1" applyAlignment="1">
      <alignment vertical="center"/>
    </xf>
    <xf numFmtId="176" fontId="6" fillId="4" borderId="18" xfId="0" applyNumberFormat="1" applyFont="1" applyFill="1" applyBorder="1" applyAlignment="1">
      <alignment vertical="center"/>
    </xf>
    <xf numFmtId="176" fontId="6" fillId="4" borderId="19" xfId="0" applyNumberFormat="1" applyFont="1" applyFill="1" applyBorder="1" applyAlignment="1">
      <alignment vertical="center"/>
    </xf>
    <xf numFmtId="176" fontId="6" fillId="4" borderId="28" xfId="0" applyNumberFormat="1" applyFont="1" applyFill="1" applyBorder="1" applyAlignment="1" applyProtection="1">
      <alignment horizontal="right" vertical="center"/>
      <protection locked="0"/>
    </xf>
    <xf numFmtId="0" fontId="6" fillId="4" borderId="29" xfId="0" applyFont="1" applyFill="1" applyBorder="1" applyAlignment="1" applyProtection="1">
      <alignment horizontal="right" vertical="center"/>
      <protection locked="0"/>
    </xf>
    <xf numFmtId="0" fontId="6" fillId="4" borderId="30"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176" fontId="6" fillId="4" borderId="17" xfId="0" applyNumberFormat="1" applyFont="1" applyFill="1" applyBorder="1" applyAlignment="1" applyProtection="1">
      <alignment horizontal="right" vertical="center"/>
      <protection locked="0"/>
    </xf>
    <xf numFmtId="0" fontId="6" fillId="4" borderId="18" xfId="0" applyFont="1" applyFill="1" applyBorder="1" applyAlignment="1" applyProtection="1">
      <alignment horizontal="right" vertical="center"/>
      <protection locked="0"/>
    </xf>
    <xf numFmtId="0" fontId="6" fillId="4" borderId="19" xfId="0" applyFont="1" applyFill="1" applyBorder="1" applyAlignment="1" applyProtection="1">
      <alignment horizontal="right" vertical="center"/>
      <protection locked="0"/>
    </xf>
    <xf numFmtId="176" fontId="6" fillId="4" borderId="28" xfId="0" applyNumberFormat="1" applyFont="1" applyFill="1" applyBorder="1" applyAlignment="1" applyProtection="1">
      <alignment vertical="center"/>
      <protection locked="0"/>
    </xf>
    <xf numFmtId="176" fontId="6" fillId="4" borderId="29" xfId="0" applyNumberFormat="1" applyFont="1" applyFill="1" applyBorder="1" applyAlignment="1" applyProtection="1">
      <alignment vertical="center"/>
      <protection locked="0"/>
    </xf>
    <xf numFmtId="176" fontId="6" fillId="4" borderId="30" xfId="0" applyNumberFormat="1" applyFont="1" applyFill="1" applyBorder="1" applyAlignment="1" applyProtection="1">
      <alignment vertical="center"/>
      <protection locked="0"/>
    </xf>
    <xf numFmtId="0" fontId="6" fillId="0" borderId="38" xfId="0" applyFont="1" applyFill="1" applyBorder="1" applyAlignment="1">
      <alignment horizontal="center" vertical="center"/>
    </xf>
    <xf numFmtId="0" fontId="6" fillId="0" borderId="7" xfId="0" applyFont="1" applyFill="1" applyBorder="1" applyAlignment="1">
      <alignment horizontal="center" vertical="center"/>
    </xf>
    <xf numFmtId="0" fontId="16" fillId="0" borderId="31" xfId="0" applyFont="1" applyFill="1" applyBorder="1" applyAlignment="1">
      <alignment horizontal="left" vertical="center" wrapText="1"/>
    </xf>
    <xf numFmtId="0" fontId="16" fillId="0" borderId="23" xfId="0" applyFont="1" applyFill="1" applyBorder="1" applyAlignment="1">
      <alignment horizontal="left" vertical="center" wrapText="1"/>
    </xf>
    <xf numFmtId="176" fontId="6" fillId="5" borderId="0" xfId="0" applyNumberFormat="1" applyFont="1" applyFill="1" applyBorder="1" applyAlignment="1" applyProtection="1">
      <alignment horizontal="right" vertical="center"/>
      <protection locked="0"/>
    </xf>
    <xf numFmtId="0" fontId="6" fillId="5" borderId="0" xfId="0" applyFont="1" applyFill="1" applyBorder="1" applyAlignment="1" applyProtection="1">
      <alignment horizontal="right" vertical="center"/>
      <protection locked="0"/>
    </xf>
    <xf numFmtId="0" fontId="6" fillId="0" borderId="23"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13" xfId="0" applyFont="1" applyFill="1" applyBorder="1" applyAlignment="1">
      <alignment vertical="center"/>
    </xf>
    <xf numFmtId="0" fontId="6" fillId="0" borderId="6" xfId="0" applyFont="1" applyFill="1" applyBorder="1" applyAlignment="1">
      <alignment horizontal="center" vertical="center"/>
    </xf>
    <xf numFmtId="176" fontId="6" fillId="0" borderId="12" xfId="0" applyNumberFormat="1" applyFont="1" applyFill="1" applyBorder="1" applyAlignment="1" applyProtection="1">
      <alignment vertical="center"/>
      <protection locked="0"/>
    </xf>
    <xf numFmtId="176" fontId="6" fillId="0" borderId="13" xfId="0" applyNumberFormat="1" applyFont="1" applyFill="1" applyBorder="1" applyAlignment="1" applyProtection="1">
      <alignment vertical="center"/>
      <protection locked="0"/>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top" wrapText="1"/>
    </xf>
    <xf numFmtId="0" fontId="6" fillId="0" borderId="13" xfId="0" applyFont="1" applyFill="1" applyBorder="1" applyAlignment="1">
      <alignment vertical="center" shrinkToFit="1"/>
    </xf>
    <xf numFmtId="0" fontId="6" fillId="5" borderId="15" xfId="0" applyFont="1" applyFill="1" applyBorder="1" applyAlignment="1">
      <alignment vertical="center"/>
    </xf>
    <xf numFmtId="0" fontId="6" fillId="5" borderId="0" xfId="0" applyFont="1" applyFill="1" applyBorder="1" applyAlignment="1">
      <alignment vertical="center"/>
    </xf>
    <xf numFmtId="0" fontId="6" fillId="5" borderId="16" xfId="0" applyFont="1" applyFill="1" applyBorder="1" applyAlignment="1">
      <alignment vertical="center"/>
    </xf>
    <xf numFmtId="0" fontId="6" fillId="0" borderId="9" xfId="0" applyFont="1" applyFill="1" applyBorder="1" applyAlignment="1">
      <alignment vertical="center" wrapText="1"/>
    </xf>
    <xf numFmtId="176" fontId="6" fillId="3" borderId="28" xfId="0" applyNumberFormat="1" applyFont="1" applyFill="1" applyBorder="1" applyAlignment="1" applyProtection="1">
      <alignment vertical="center"/>
      <protection locked="0"/>
    </xf>
    <xf numFmtId="176" fontId="6" fillId="3" borderId="29" xfId="0" applyNumberFormat="1" applyFont="1" applyFill="1" applyBorder="1" applyAlignment="1" applyProtection="1">
      <alignment vertical="center"/>
      <protection locked="0"/>
    </xf>
    <xf numFmtId="176" fontId="6" fillId="3" borderId="30" xfId="0" applyNumberFormat="1" applyFont="1" applyFill="1" applyBorder="1" applyAlignment="1" applyProtection="1">
      <alignment vertical="center"/>
      <protection locked="0"/>
    </xf>
    <xf numFmtId="0" fontId="6" fillId="0" borderId="25"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36" xfId="0" applyFont="1" applyFill="1" applyBorder="1" applyAlignment="1">
      <alignment horizontal="left" vertical="center"/>
    </xf>
    <xf numFmtId="0" fontId="6" fillId="3" borderId="29" xfId="0" applyFont="1" applyFill="1" applyBorder="1" applyAlignment="1" applyProtection="1">
      <alignment horizontal="center" vertical="center"/>
      <protection locked="0"/>
    </xf>
    <xf numFmtId="0" fontId="16" fillId="0" borderId="15" xfId="0" applyFont="1" applyFill="1" applyBorder="1" applyAlignment="1">
      <alignment horizontal="center" vertical="center" textRotation="255"/>
    </xf>
    <xf numFmtId="176" fontId="6" fillId="3" borderId="28" xfId="0" applyNumberFormat="1" applyFont="1" applyFill="1" applyBorder="1" applyAlignment="1" applyProtection="1">
      <alignment horizontal="right" vertical="center"/>
      <protection locked="0"/>
    </xf>
    <xf numFmtId="0" fontId="6" fillId="3" borderId="29" xfId="0" applyFont="1" applyFill="1" applyBorder="1" applyAlignment="1" applyProtection="1">
      <alignment horizontal="right" vertical="center"/>
      <protection locked="0"/>
    </xf>
    <xf numFmtId="0" fontId="6" fillId="3" borderId="30" xfId="0" applyFont="1" applyFill="1" applyBorder="1" applyAlignment="1" applyProtection="1">
      <alignment horizontal="right" vertical="center"/>
      <protection locked="0"/>
    </xf>
    <xf numFmtId="176" fontId="6" fillId="3" borderId="29" xfId="0" applyNumberFormat="1" applyFont="1" applyFill="1" applyBorder="1" applyAlignment="1" applyProtection="1">
      <alignment horizontal="right" vertical="center"/>
      <protection locked="0"/>
    </xf>
    <xf numFmtId="176" fontId="6" fillId="3" borderId="30" xfId="0" applyNumberFormat="1" applyFont="1" applyFill="1" applyBorder="1" applyAlignment="1" applyProtection="1">
      <alignment horizontal="right" vertical="center"/>
      <protection locked="0"/>
    </xf>
    <xf numFmtId="176" fontId="6" fillId="3" borderId="17" xfId="0"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right" vertical="center"/>
      <protection locked="0"/>
    </xf>
    <xf numFmtId="0" fontId="6" fillId="3" borderId="19" xfId="0" applyFont="1" applyFill="1" applyBorder="1" applyAlignment="1" applyProtection="1">
      <alignment horizontal="right" vertical="center"/>
      <protection locked="0"/>
    </xf>
    <xf numFmtId="0" fontId="16" fillId="0" borderId="8" xfId="0" applyFont="1" applyFill="1" applyBorder="1" applyAlignment="1">
      <alignment vertical="center"/>
    </xf>
    <xf numFmtId="0" fontId="16" fillId="0" borderId="9" xfId="0" applyFont="1" applyBorder="1" applyAlignment="1">
      <alignment vertical="center"/>
    </xf>
    <xf numFmtId="0" fontId="16" fillId="0" borderId="31" xfId="0" applyFont="1" applyFill="1" applyBorder="1" applyAlignment="1">
      <alignment vertical="center" wrapText="1" shrinkToFit="1"/>
    </xf>
    <xf numFmtId="0" fontId="16" fillId="0" borderId="23" xfId="0" applyFont="1" applyBorder="1" applyAlignment="1">
      <alignment vertical="center" wrapText="1" shrinkToFi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13" xfId="0" applyFont="1" applyBorder="1" applyAlignment="1">
      <alignment horizontal="center" vertical="center"/>
    </xf>
    <xf numFmtId="176" fontId="6" fillId="5" borderId="12" xfId="0" applyNumberFormat="1" applyFont="1" applyFill="1" applyBorder="1" applyAlignment="1" applyProtection="1">
      <alignment horizontal="right" vertical="center"/>
      <protection locked="0"/>
    </xf>
    <xf numFmtId="0" fontId="6" fillId="5" borderId="13" xfId="0" applyFont="1" applyFill="1" applyBorder="1" applyAlignment="1" applyProtection="1">
      <alignment horizontal="right" vertical="center"/>
      <protection locked="0"/>
    </xf>
    <xf numFmtId="0" fontId="6" fillId="0" borderId="1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6"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horizontal="left" vertical="center"/>
      <protection locked="0"/>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NumberFormat="1"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6"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5" xfId="0" applyFont="1" applyFill="1" applyBorder="1" applyAlignment="1">
      <alignment horizontal="center" vertical="center"/>
    </xf>
    <xf numFmtId="0" fontId="6" fillId="0" borderId="6" xfId="0" applyFont="1" applyFill="1" applyBorder="1" applyAlignment="1" applyProtection="1">
      <alignment vertical="center" wrapText="1"/>
      <protection locked="0"/>
    </xf>
    <xf numFmtId="0" fontId="6" fillId="0" borderId="7" xfId="0" applyFont="1" applyFill="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2" name="グループ化 1">
              <a:extLst>
                <a:ext uri="{FF2B5EF4-FFF2-40B4-BE49-F238E27FC236}">
                  <a16:creationId xmlns="" xmlns:a16="http://schemas.microsoft.com/office/drawing/2014/main" id="{00000000-0008-0000-0200-000003000000}"/>
                </a:ext>
              </a:extLst>
            </xdr:cNvPr>
            <xdr:cNvGrpSpPr/>
          </xdr:nvGrpSpPr>
          <xdr:grpSpPr>
            <a:xfrm>
              <a:off x="814384" y="40176450"/>
              <a:ext cx="221119" cy="1254785"/>
              <a:chOff x="904875" y="8182023"/>
              <a:chExt cx="209550" cy="970343"/>
            </a:xfrm>
          </xdr:grpSpPr>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200-000001280100}"/>
                  </a:ext>
                </a:extLst>
              </xdr:cNvPr>
              <xdr:cNvSpPr/>
            </xdr:nvSpPr>
            <xdr:spPr bwMode="auto">
              <a:xfrm>
                <a:off x="904875" y="818202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 xmlns:a16="http://schemas.microsoft.com/office/drawing/2014/main" id="{00000000-0008-0000-0200-000002280100}"/>
                  </a:ext>
                </a:extLst>
              </xdr:cNvPr>
              <xdr:cNvSpPr/>
            </xdr:nvSpPr>
            <xdr:spPr bwMode="auto">
              <a:xfrm>
                <a:off x="904875" y="88951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9" name="グループ化 8">
              <a:extLst>
                <a:ext uri="{FF2B5EF4-FFF2-40B4-BE49-F238E27FC236}">
                  <a16:creationId xmlns="" xmlns:a16="http://schemas.microsoft.com/office/drawing/2014/main" id="{00000000-0008-0000-0200-00000A000000}"/>
                </a:ext>
              </a:extLst>
            </xdr:cNvPr>
            <xdr:cNvGrpSpPr/>
          </xdr:nvGrpSpPr>
          <xdr:grpSpPr>
            <a:xfrm>
              <a:off x="814385" y="41325800"/>
              <a:ext cx="177800" cy="1889125"/>
              <a:chOff x="914400" y="8944020"/>
              <a:chExt cx="209550" cy="1866932"/>
            </a:xfrm>
          </xdr:grpSpPr>
          <xdr:sp macro="" textlink="">
            <xdr:nvSpPr>
              <xdr:cNvPr id="1031" name="Check Box 7" hidden="1">
                <a:extLst>
                  <a:ext uri="{63B3BB69-23CF-44E3-9099-C40C66FF867C}">
                    <a14:compatExt spid="_x0000_s1031"/>
                  </a:ext>
                  <a:ext uri="{FF2B5EF4-FFF2-40B4-BE49-F238E27FC236}">
                    <a16:creationId xmlns="" xmlns:a16="http://schemas.microsoft.com/office/drawing/2014/main" id="{00000000-0008-0000-0200-000007280100}"/>
                  </a:ext>
                </a:extLst>
              </xdr:cNvPr>
              <xdr:cNvSpPr/>
            </xdr:nvSpPr>
            <xdr:spPr bwMode="auto">
              <a:xfrm>
                <a:off x="914400" y="8944020"/>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 xmlns:a16="http://schemas.microsoft.com/office/drawing/2014/main" id="{00000000-0008-0000-0200-00000E280100}"/>
                  </a:ext>
                </a:extLst>
              </xdr:cNvPr>
              <xdr:cNvSpPr/>
            </xdr:nvSpPr>
            <xdr:spPr bwMode="auto">
              <a:xfrm>
                <a:off x="914400" y="10564902"/>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8"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19" name="グループ化 18">
              <a:extLst>
                <a:ext uri="{FF2B5EF4-FFF2-40B4-BE49-F238E27FC236}">
                  <a16:creationId xmlns="" xmlns:a16="http://schemas.microsoft.com/office/drawing/2014/main" id="{00000000-0008-0000-0200-000014000000}"/>
                </a:ext>
              </a:extLst>
            </xdr:cNvPr>
            <xdr:cNvGrpSpPr/>
          </xdr:nvGrpSpPr>
          <xdr:grpSpPr>
            <a:xfrm>
              <a:off x="814385" y="43129198"/>
              <a:ext cx="214315" cy="1479551"/>
              <a:chOff x="923925" y="10747153"/>
              <a:chExt cx="219090" cy="1244129"/>
            </a:xfrm>
          </xdr:grpSpPr>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200-000010280100}"/>
                  </a:ext>
                </a:extLst>
              </xdr:cNvPr>
              <xdr:cNvSpPr/>
            </xdr:nvSpPr>
            <xdr:spPr bwMode="auto">
              <a:xfrm>
                <a:off x="925724" y="10747153"/>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200-000014280100}"/>
                  </a:ext>
                </a:extLst>
              </xdr:cNvPr>
              <xdr:cNvSpPr/>
            </xdr:nvSpPr>
            <xdr:spPr bwMode="auto">
              <a:xfrm>
                <a:off x="923925" y="11741783"/>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1048" name="Check Box 24" hidden="1">
              <a:extLst>
                <a:ext uri="{63B3BB69-23CF-44E3-9099-C40C66FF867C}">
                  <a14:compatExt spid="_x0000_s1048"/>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0"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1049" name="Check Box 25" hidden="1">
              <a:extLst>
                <a:ext uri="{63B3BB69-23CF-44E3-9099-C40C66FF867C}">
                  <a14:compatExt spid="_x0000_s1049"/>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1050" name="Check Box 26" hidden="1">
              <a:extLst>
                <a:ext uri="{63B3BB69-23CF-44E3-9099-C40C66FF867C}">
                  <a14:compatExt spid="_x0000_s1050"/>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1051" name="Check Box 27" hidden="1">
              <a:extLst>
                <a:ext uri="{63B3BB69-23CF-44E3-9099-C40C66FF867C}">
                  <a14:compatExt spid="_x0000_s1051"/>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1052" name="Check Box 28" hidden="1">
              <a:extLst>
                <a:ext uri="{63B3BB69-23CF-44E3-9099-C40C66FF867C}">
                  <a14:compatExt spid="_x0000_s1052"/>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37" name="左大かっこ 36">
          <a:extLst>
            <a:ext uri="{FF2B5EF4-FFF2-40B4-BE49-F238E27FC236}">
              <a16:creationId xmlns="" xmlns:a16="http://schemas.microsoft.com/office/drawing/2014/main" id="{00000000-0008-0000-0200-000054000000}"/>
            </a:ext>
          </a:extLst>
        </xdr:cNvPr>
        <xdr:cNvSpPr/>
      </xdr:nvSpPr>
      <xdr:spPr bwMode="auto">
        <a:xfrm>
          <a:off x="292553" y="5932205"/>
          <a:ext cx="73152" cy="8320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38" name="左大かっこ 37">
          <a:extLst>
            <a:ext uri="{FF2B5EF4-FFF2-40B4-BE49-F238E27FC236}">
              <a16:creationId xmlns="" xmlns:a16="http://schemas.microsoft.com/office/drawing/2014/main" id="{00000000-0008-0000-0200-000056000000}"/>
            </a:ext>
          </a:extLst>
        </xdr:cNvPr>
        <xdr:cNvSpPr/>
      </xdr:nvSpPr>
      <xdr:spPr bwMode="auto">
        <a:xfrm>
          <a:off x="286590" y="11663365"/>
          <a:ext cx="73152" cy="868083"/>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056" name="Check Box 32" hidden="1">
              <a:extLst>
                <a:ext uri="{63B3BB69-23CF-44E3-9099-C40C66FF867C}">
                  <a14:compatExt spid="_x0000_s1056"/>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1058" name="Check Box 34" hidden="1">
              <a:extLst>
                <a:ext uri="{63B3BB69-23CF-44E3-9099-C40C66FF867C}">
                  <a14:compatExt spid="_x0000_s1058"/>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1062" name="Check Box 38" hidden="1">
              <a:extLst>
                <a:ext uri="{63B3BB69-23CF-44E3-9099-C40C66FF867C}">
                  <a14:compatExt spid="_x0000_s1062"/>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1063" name="Check Box 39" hidden="1">
              <a:extLst>
                <a:ext uri="{63B3BB69-23CF-44E3-9099-C40C66FF867C}">
                  <a14:compatExt spid="_x0000_s1063"/>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1064" name="Check Box 40" hidden="1">
              <a:extLst>
                <a:ext uri="{63B3BB69-23CF-44E3-9099-C40C66FF867C}">
                  <a14:compatExt spid="_x0000_s1064"/>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1065" name="Check Box 41" hidden="1">
              <a:extLst>
                <a:ext uri="{63B3BB69-23CF-44E3-9099-C40C66FF867C}">
                  <a14:compatExt spid="_x0000_s1065"/>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1066" name="Check Box 42" hidden="1">
              <a:extLst>
                <a:ext uri="{63B3BB69-23CF-44E3-9099-C40C66FF867C}">
                  <a14:compatExt spid="_x0000_s1066"/>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1067" name="Check Box 43" hidden="1">
              <a:extLst>
                <a:ext uri="{63B3BB69-23CF-44E3-9099-C40C66FF867C}">
                  <a14:compatExt spid="_x0000_s1067"/>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1068" name="Check Box 44" hidden="1">
              <a:extLst>
                <a:ext uri="{63B3BB69-23CF-44E3-9099-C40C66FF867C}">
                  <a14:compatExt spid="_x0000_s1068"/>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1069" name="Check Box 45" hidden="1">
              <a:extLst>
                <a:ext uri="{63B3BB69-23CF-44E3-9099-C40C66FF867C}">
                  <a14:compatExt spid="_x0000_s1069"/>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1070" name="Check Box 46" hidden="1">
              <a:extLst>
                <a:ext uri="{63B3BB69-23CF-44E3-9099-C40C66FF867C}">
                  <a14:compatExt spid="_x0000_s1070"/>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1071" name="Check Box 47" hidden="1">
              <a:extLst>
                <a:ext uri="{63B3BB69-23CF-44E3-9099-C40C66FF867C}">
                  <a14:compatExt spid="_x0000_s1071"/>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1072" name="Check Box 48" hidden="1">
              <a:extLst>
                <a:ext uri="{63B3BB69-23CF-44E3-9099-C40C66FF867C}">
                  <a14:compatExt spid="_x0000_s1072"/>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1073" name="Check Box 49" hidden="1">
              <a:extLst>
                <a:ext uri="{63B3BB69-23CF-44E3-9099-C40C66FF867C}">
                  <a14:compatExt spid="_x0000_s1073"/>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1074" name="Check Box 50" hidden="1">
              <a:extLst>
                <a:ext uri="{63B3BB69-23CF-44E3-9099-C40C66FF867C}">
                  <a14:compatExt spid="_x0000_s1074"/>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1075" name="Check Box 51" hidden="1">
              <a:extLst>
                <a:ext uri="{63B3BB69-23CF-44E3-9099-C40C66FF867C}">
                  <a14:compatExt spid="_x0000_s1075"/>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1076" name="Check Box 52" hidden="1">
              <a:extLst>
                <a:ext uri="{63B3BB69-23CF-44E3-9099-C40C66FF867C}">
                  <a14:compatExt spid="_x0000_s1076"/>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1077" name="Check Box 53" hidden="1">
              <a:extLst>
                <a:ext uri="{63B3BB69-23CF-44E3-9099-C40C66FF867C}">
                  <a14:compatExt spid="_x0000_s1077"/>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1078" name="Check Box 54" hidden="1">
              <a:extLst>
                <a:ext uri="{63B3BB69-23CF-44E3-9099-C40C66FF867C}">
                  <a14:compatExt spid="_x0000_s1078"/>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1079" name="Check Box 55" hidden="1">
              <a:extLst>
                <a:ext uri="{63B3BB69-23CF-44E3-9099-C40C66FF867C}">
                  <a14:compatExt spid="_x0000_s1079"/>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1080" name="Check Box 56" hidden="1">
              <a:extLst>
                <a:ext uri="{63B3BB69-23CF-44E3-9099-C40C66FF867C}">
                  <a14:compatExt spid="_x0000_s1080"/>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1081" name="Check Box 57" hidden="1">
              <a:extLst>
                <a:ext uri="{63B3BB69-23CF-44E3-9099-C40C66FF867C}">
                  <a14:compatExt spid="_x0000_s1081"/>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1082" name="Check Box 58" hidden="1">
              <a:extLst>
                <a:ext uri="{63B3BB69-23CF-44E3-9099-C40C66FF867C}">
                  <a14:compatExt spid="_x0000_s1082"/>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1083" name="Check Box 59" hidden="1">
              <a:extLst>
                <a:ext uri="{63B3BB69-23CF-44E3-9099-C40C66FF867C}">
                  <a14:compatExt spid="_x0000_s1083"/>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1084" name="Check Box 60" hidden="1">
              <a:extLst>
                <a:ext uri="{63B3BB69-23CF-44E3-9099-C40C66FF867C}">
                  <a14:compatExt spid="_x0000_s1084"/>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1085" name="Check Box 61" hidden="1">
              <a:extLst>
                <a:ext uri="{63B3BB69-23CF-44E3-9099-C40C66FF867C}">
                  <a14:compatExt spid="_x0000_s1085"/>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1086" name="Check Box 62" hidden="1">
              <a:extLst>
                <a:ext uri="{63B3BB69-23CF-44E3-9099-C40C66FF867C}">
                  <a14:compatExt spid="_x0000_s1086"/>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1087" name="Check Box 63" hidden="1">
              <a:extLst>
                <a:ext uri="{63B3BB69-23CF-44E3-9099-C40C66FF867C}">
                  <a14:compatExt spid="_x0000_s1087"/>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1089" name="Check Box 65" hidden="1">
              <a:extLst>
                <a:ext uri="{63B3BB69-23CF-44E3-9099-C40C66FF867C}">
                  <a14:compatExt spid="_x0000_s1089"/>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1090" name="Check Box 66" hidden="1">
              <a:extLst>
                <a:ext uri="{63B3BB69-23CF-44E3-9099-C40C66FF867C}">
                  <a14:compatExt spid="_x0000_s1090"/>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75"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1091" name="Check Box 67" hidden="1">
              <a:extLst>
                <a:ext uri="{63B3BB69-23CF-44E3-9099-C40C66FF867C}">
                  <a14:compatExt spid="_x0000_s109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1092" name="Check Box 68" hidden="1">
              <a:extLst>
                <a:ext uri="{63B3BB69-23CF-44E3-9099-C40C66FF867C}">
                  <a14:compatExt spid="_x0000_s109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1093" name="Check Box 69" hidden="1">
              <a:extLst>
                <a:ext uri="{63B3BB69-23CF-44E3-9099-C40C66FF867C}">
                  <a14:compatExt spid="_x0000_s109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1094" name="Check Box 70" hidden="1">
              <a:extLst>
                <a:ext uri="{63B3BB69-23CF-44E3-9099-C40C66FF867C}">
                  <a14:compatExt spid="_x0000_s1094"/>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1095" name="Check Box 71" hidden="1">
              <a:extLst>
                <a:ext uri="{63B3BB69-23CF-44E3-9099-C40C66FF867C}">
                  <a14:compatExt spid="_x0000_s1095"/>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1096" name="Check Box 72" hidden="1">
              <a:extLst>
                <a:ext uri="{63B3BB69-23CF-44E3-9099-C40C66FF867C}">
                  <a14:compatExt spid="_x0000_s1096"/>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1097" name="Check Box 73" hidden="1">
              <a:extLst>
                <a:ext uri="{63B3BB69-23CF-44E3-9099-C40C66FF867C}">
                  <a14:compatExt spid="_x0000_s1097"/>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1098" name="Check Box 74" hidden="1">
              <a:extLst>
                <a:ext uri="{63B3BB69-23CF-44E3-9099-C40C66FF867C}">
                  <a14:compatExt spid="_x0000_s1098"/>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1099" name="Option Button 75" hidden="1">
              <a:extLst>
                <a:ext uri="{63B3BB69-23CF-44E3-9099-C40C66FF867C}">
                  <a14:compatExt spid="_x0000_s1099"/>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1100" name="Option Button 76" hidden="1">
              <a:extLst>
                <a:ext uri="{63B3BB69-23CF-44E3-9099-C40C66FF867C}">
                  <a14:compatExt spid="_x0000_s1100"/>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1101" name="Option Button 77" hidden="1">
              <a:extLst>
                <a:ext uri="{63B3BB69-23CF-44E3-9099-C40C66FF867C}">
                  <a14:compatExt spid="_x0000_s1101"/>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1102" name="Option Button 78" hidden="1">
              <a:extLst>
                <a:ext uri="{63B3BB69-23CF-44E3-9099-C40C66FF867C}">
                  <a14:compatExt spid="_x0000_s1102"/>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1103" name="Check Box 79" hidden="1">
              <a:extLst>
                <a:ext uri="{63B3BB69-23CF-44E3-9099-C40C66FF867C}">
                  <a14:compatExt spid="_x0000_s1103"/>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1104" name="Check Box 80" hidden="1">
              <a:extLst>
                <a:ext uri="{63B3BB69-23CF-44E3-9099-C40C66FF867C}">
                  <a14:compatExt spid="_x0000_s1104"/>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1105" name="Check Box 81" hidden="1">
              <a:extLst>
                <a:ext uri="{63B3BB69-23CF-44E3-9099-C40C66FF867C}">
                  <a14:compatExt spid="_x0000_s1105"/>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1106" name="Check Box 82" hidden="1">
              <a:extLst>
                <a:ext uri="{63B3BB69-23CF-44E3-9099-C40C66FF867C}">
                  <a14:compatExt spid="_x0000_s1106"/>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1107" name="Check Box 83" hidden="1">
              <a:extLst>
                <a:ext uri="{63B3BB69-23CF-44E3-9099-C40C66FF867C}">
                  <a14:compatExt spid="_x0000_s1107"/>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1108" name="Check Box 84" hidden="1">
              <a:extLst>
                <a:ext uri="{63B3BB69-23CF-44E3-9099-C40C66FF867C}">
                  <a14:compatExt spid="_x0000_s1108"/>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1109" name="Check Box 85" hidden="1">
              <a:extLst>
                <a:ext uri="{63B3BB69-23CF-44E3-9099-C40C66FF867C}">
                  <a14:compatExt spid="_x0000_s1109"/>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0" name="左大かっこ 99">
          <a:extLst>
            <a:ext uri="{FF2B5EF4-FFF2-40B4-BE49-F238E27FC236}">
              <a16:creationId xmlns="" xmlns:a16="http://schemas.microsoft.com/office/drawing/2014/main" id="{00000000-0008-0000-0200-00006A000000}"/>
            </a:ext>
          </a:extLst>
        </xdr:cNvPr>
        <xdr:cNvSpPr/>
      </xdr:nvSpPr>
      <xdr:spPr bwMode="auto">
        <a:xfrm>
          <a:off x="285750" y="163576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1110" name="Check Box 86" hidden="1">
              <a:extLst>
                <a:ext uri="{63B3BB69-23CF-44E3-9099-C40C66FF867C}">
                  <a14:compatExt spid="_x0000_s1110"/>
                </a:ext>
                <a:ext uri="{FF2B5EF4-FFF2-40B4-BE49-F238E27FC236}">
                  <a16:creationId xmlns=""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1112" name="Check Box 88" hidden="1">
              <a:extLst>
                <a:ext uri="{63B3BB69-23CF-44E3-9099-C40C66FF867C}">
                  <a14:compatExt spid="_x0000_s1112"/>
                </a:ext>
                <a:ext uri="{FF2B5EF4-FFF2-40B4-BE49-F238E27FC236}">
                  <a16:creationId xmlns=""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5423%20(&#33258;&#21205;&#20445;&#23384;&#28168;&#124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数式用"/>
      <sheetName val="「手当」の考え方"/>
    </sheetNames>
    <sheetDataSet>
      <sheetData sheetId="0"/>
      <sheetData sheetId="1">
        <row r="11">
          <cell r="C11" t="str">
            <v>愛知県</v>
          </cell>
        </row>
        <row r="15">
          <cell r="M15" t="str">
            <v>社会福祉法人寿幸会</v>
          </cell>
        </row>
        <row r="16">
          <cell r="M16" t="str">
            <v>社会福祉法人寿幸会</v>
          </cell>
        </row>
        <row r="17">
          <cell r="AC17" t="str">
            <v>444－0104</v>
          </cell>
        </row>
        <row r="18">
          <cell r="M18" t="str">
            <v>愛知県額田郡幸田町大字坂崎字七曲り1番地2</v>
          </cell>
        </row>
        <row r="19">
          <cell r="M19" t="str">
            <v>特別養護老人ホームつつじヶ丘</v>
          </cell>
        </row>
        <row r="22">
          <cell r="M22" t="str">
            <v>サノ　テツシ</v>
          </cell>
        </row>
        <row r="23">
          <cell r="M23" t="str">
            <v>佐野　哲士</v>
          </cell>
        </row>
        <row r="24">
          <cell r="M24" t="str">
            <v>0564-62-7177</v>
          </cell>
        </row>
        <row r="25">
          <cell r="M25" t="str">
            <v>0564-62-7247</v>
          </cell>
        </row>
        <row r="26">
          <cell r="M26" t="str">
            <v>jukoukai@sk2.aitai.ne.jp</v>
          </cell>
        </row>
      </sheetData>
      <sheetData sheetId="2"/>
      <sheetData sheetId="3">
        <row r="5">
          <cell r="O5">
            <v>28600728</v>
          </cell>
        </row>
      </sheetData>
      <sheetData sheetId="4"/>
      <sheetData sheetId="5">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tabSelected="1" view="pageBreakPreview" zoomScale="150" zoomScaleNormal="120" zoomScaleSheetLayoutView="150" workbookViewId="0">
      <selection activeCell="AR14" sqref="AR14"/>
    </sheetView>
  </sheetViews>
  <sheetFormatPr defaultColWidth="9" defaultRowHeight="13.5"/>
  <cols>
    <col min="1" max="1" width="2.5" style="3" customWidth="1"/>
    <col min="2" max="6" width="2.75" style="3" customWidth="1"/>
    <col min="7" max="35" width="2.5" style="3" customWidth="1"/>
    <col min="36" max="36" width="2.5" style="45" customWidth="1"/>
    <col min="37" max="37" width="4.125" style="3" customWidth="1"/>
    <col min="38" max="43" width="9.25" style="3" customWidth="1"/>
    <col min="44" max="44" width="9.75" style="3" bestFit="1" customWidth="1"/>
    <col min="45" max="16384" width="9" style="3"/>
  </cols>
  <sheetData>
    <row r="1" spans="1:36" ht="14.25" customHeight="1">
      <c r="A1" s="1" t="s">
        <v>0</v>
      </c>
      <c r="B1" s="2"/>
      <c r="C1" s="2"/>
      <c r="D1" s="2"/>
      <c r="E1" s="2"/>
      <c r="F1" s="2"/>
      <c r="G1" s="2"/>
      <c r="H1" s="2"/>
      <c r="I1" s="2"/>
      <c r="J1" s="2"/>
      <c r="K1" s="2"/>
      <c r="L1" s="2"/>
      <c r="M1" s="2"/>
      <c r="N1" s="2"/>
      <c r="O1" s="2"/>
      <c r="P1" s="2"/>
      <c r="Q1" s="2"/>
      <c r="R1" s="2"/>
      <c r="S1" s="2"/>
      <c r="T1" s="2"/>
      <c r="U1" s="2"/>
      <c r="V1" s="2"/>
      <c r="W1" s="2"/>
      <c r="X1" s="2"/>
      <c r="Y1" s="759" t="s">
        <v>1</v>
      </c>
      <c r="Z1" s="759"/>
      <c r="AA1" s="759"/>
      <c r="AB1" s="759"/>
      <c r="AC1" s="759" t="str">
        <f>IF([2]基本情報入力シート!C11="","",[2]基本情報入力シート!C11)</f>
        <v>愛知県</v>
      </c>
      <c r="AD1" s="759"/>
      <c r="AE1" s="759"/>
      <c r="AF1" s="759"/>
      <c r="AG1" s="759"/>
      <c r="AH1" s="759"/>
      <c r="AI1" s="759"/>
      <c r="AJ1" s="759"/>
    </row>
    <row r="2" spans="1:36" ht="14.25" customHeight="1">
      <c r="A2" s="2"/>
      <c r="B2" s="2"/>
      <c r="C2" s="2"/>
      <c r="D2" s="2"/>
      <c r="E2" s="2"/>
      <c r="F2" s="2"/>
      <c r="G2" s="2"/>
      <c r="H2" s="2"/>
      <c r="I2" s="2"/>
      <c r="J2" s="2"/>
      <c r="K2" s="2"/>
      <c r="L2" s="2"/>
      <c r="M2" s="2"/>
      <c r="N2" s="2"/>
      <c r="O2" s="2"/>
      <c r="P2" s="2"/>
      <c r="Q2" s="2"/>
      <c r="R2" s="2"/>
      <c r="S2" s="2"/>
      <c r="T2" s="2"/>
      <c r="U2" s="2"/>
      <c r="V2" s="2"/>
      <c r="W2" s="2"/>
      <c r="X2" s="2"/>
      <c r="Y2" s="4"/>
      <c r="Z2" s="4"/>
      <c r="AA2" s="4"/>
      <c r="AB2" s="4"/>
      <c r="AC2" s="4"/>
      <c r="AD2" s="4"/>
      <c r="AE2" s="4"/>
      <c r="AF2" s="4"/>
      <c r="AG2" s="4"/>
      <c r="AH2" s="4"/>
      <c r="AI2" s="4"/>
      <c r="AJ2" s="5"/>
    </row>
    <row r="3" spans="1:36" ht="6" customHeight="1">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5"/>
    </row>
    <row r="4" spans="1:36" ht="16.5" customHeight="1">
      <c r="A4" s="2"/>
      <c r="B4" s="6"/>
      <c r="C4" s="6"/>
      <c r="D4" s="6"/>
      <c r="E4" s="6"/>
      <c r="F4" s="6"/>
      <c r="G4" s="6"/>
      <c r="H4" s="6"/>
      <c r="I4" s="6"/>
      <c r="J4" s="6"/>
      <c r="K4" s="6"/>
      <c r="L4" s="6"/>
      <c r="M4" s="6"/>
      <c r="N4" s="6"/>
      <c r="O4" s="6"/>
      <c r="P4" s="6"/>
      <c r="Q4" s="6"/>
      <c r="R4" s="6"/>
      <c r="S4" s="6"/>
      <c r="T4" s="6"/>
      <c r="U4" s="6"/>
      <c r="V4" s="6"/>
      <c r="W4" s="6"/>
      <c r="X4" s="6"/>
      <c r="Y4" s="6"/>
      <c r="Z4" s="6"/>
      <c r="AA4" s="6"/>
      <c r="AB4" s="6"/>
      <c r="AC4" s="7" t="s">
        <v>2</v>
      </c>
      <c r="AD4" s="477">
        <v>2</v>
      </c>
      <c r="AE4" s="477"/>
      <c r="AF4" s="6" t="s">
        <v>3</v>
      </c>
      <c r="AG4" s="6"/>
      <c r="AH4" s="6"/>
      <c r="AI4" s="6"/>
      <c r="AJ4" s="8"/>
    </row>
    <row r="5" spans="1:36" ht="6"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5"/>
    </row>
    <row r="6" spans="1:36" ht="15" customHeight="1">
      <c r="A6" s="9" t="s">
        <v>4</v>
      </c>
      <c r="B6" s="2"/>
      <c r="C6" s="2"/>
      <c r="D6" s="2"/>
      <c r="E6" s="2"/>
      <c r="F6" s="2"/>
      <c r="G6" s="2"/>
      <c r="H6" s="2"/>
      <c r="I6" s="2"/>
      <c r="J6" s="2"/>
      <c r="K6" s="2"/>
      <c r="L6" s="2"/>
      <c r="M6" s="2"/>
      <c r="N6" s="2"/>
      <c r="O6" s="2"/>
      <c r="P6" s="2"/>
      <c r="Q6" s="2"/>
      <c r="R6" s="4"/>
      <c r="S6" s="4"/>
      <c r="T6" s="4"/>
      <c r="U6" s="4"/>
      <c r="V6" s="4"/>
      <c r="W6" s="4"/>
      <c r="X6" s="4"/>
      <c r="Y6" s="4"/>
      <c r="Z6" s="4"/>
      <c r="AA6" s="10"/>
      <c r="AB6" s="10"/>
      <c r="AC6" s="11"/>
      <c r="AD6" s="11"/>
      <c r="AE6" s="11"/>
      <c r="AF6" s="11"/>
      <c r="AG6" s="11"/>
      <c r="AH6" s="11"/>
      <c r="AI6" s="11"/>
      <c r="AJ6" s="12"/>
    </row>
    <row r="7" spans="1:36" ht="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5"/>
    </row>
    <row r="8" spans="1:36" s="13" customFormat="1" ht="12">
      <c r="A8" s="775" t="s">
        <v>5</v>
      </c>
      <c r="B8" s="776"/>
      <c r="C8" s="776"/>
      <c r="D8" s="776"/>
      <c r="E8" s="776"/>
      <c r="F8" s="777"/>
      <c r="G8" s="778" t="str">
        <f>IF([2]基本情報入力シート!M15="","",[2]基本情報入力シート!M15)</f>
        <v>社会福祉法人寿幸会</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36" s="13" customFormat="1" ht="25.5" customHeight="1">
      <c r="A9" s="780" t="s">
        <v>6</v>
      </c>
      <c r="B9" s="709"/>
      <c r="C9" s="709"/>
      <c r="D9" s="709"/>
      <c r="E9" s="709"/>
      <c r="F9" s="699"/>
      <c r="G9" s="781" t="str">
        <f>IF([2]基本情報入力シート!M16="","",[2]基本情報入力シート!M16)</f>
        <v>社会福祉法人寿幸会</v>
      </c>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c r="AG9" s="781"/>
      <c r="AH9" s="781"/>
      <c r="AI9" s="781"/>
      <c r="AJ9" s="782"/>
    </row>
    <row r="10" spans="1:36" s="13" customFormat="1" ht="12.75" customHeight="1">
      <c r="A10" s="762" t="s">
        <v>7</v>
      </c>
      <c r="B10" s="763"/>
      <c r="C10" s="763"/>
      <c r="D10" s="763"/>
      <c r="E10" s="763"/>
      <c r="F10" s="764"/>
      <c r="G10" s="14" t="s">
        <v>8</v>
      </c>
      <c r="H10" s="765" t="str">
        <f>IF([2]基本情報入力シート!AC17="","",[2]基本情報入力シート!AC17)</f>
        <v>444－0104</v>
      </c>
      <c r="I10" s="765"/>
      <c r="J10" s="765"/>
      <c r="K10" s="765"/>
      <c r="L10" s="765"/>
      <c r="M10" s="15"/>
      <c r="N10" s="16"/>
      <c r="O10" s="16"/>
      <c r="P10" s="16"/>
      <c r="Q10" s="16"/>
      <c r="R10" s="16"/>
      <c r="S10" s="16"/>
      <c r="T10" s="16"/>
      <c r="U10" s="16"/>
      <c r="V10" s="16"/>
      <c r="W10" s="16"/>
      <c r="X10" s="16"/>
      <c r="Y10" s="16"/>
      <c r="Z10" s="16"/>
      <c r="AA10" s="16"/>
      <c r="AB10" s="16"/>
      <c r="AC10" s="16"/>
      <c r="AD10" s="16"/>
      <c r="AE10" s="16"/>
      <c r="AF10" s="16"/>
      <c r="AG10" s="16"/>
      <c r="AH10" s="16"/>
      <c r="AI10" s="16"/>
      <c r="AJ10" s="17"/>
    </row>
    <row r="11" spans="1:36" s="13" customFormat="1" ht="16.5" customHeight="1">
      <c r="A11" s="753"/>
      <c r="B11" s="754"/>
      <c r="C11" s="754"/>
      <c r="D11" s="754"/>
      <c r="E11" s="754"/>
      <c r="F11" s="755"/>
      <c r="G11" s="766" t="str">
        <f>IF([2]基本情報入力シート!M18="","",[2]基本情報入力シート!M18)</f>
        <v>愛知県額田郡幸田町大字坂崎字七曲り1番地2</v>
      </c>
      <c r="H11" s="767"/>
      <c r="I11" s="767"/>
      <c r="J11" s="767"/>
      <c r="K11" s="767"/>
      <c r="L11" s="767"/>
      <c r="M11" s="767"/>
      <c r="N11" s="767"/>
      <c r="O11" s="767"/>
      <c r="P11" s="767"/>
      <c r="Q11" s="767"/>
      <c r="R11" s="767"/>
      <c r="S11" s="767"/>
      <c r="T11" s="767"/>
      <c r="U11" s="767"/>
      <c r="V11" s="767"/>
      <c r="W11" s="767"/>
      <c r="X11" s="767"/>
      <c r="Y11" s="767"/>
      <c r="Z11" s="767"/>
      <c r="AA11" s="767"/>
      <c r="AB11" s="767"/>
      <c r="AC11" s="767"/>
      <c r="AD11" s="767"/>
      <c r="AE11" s="767"/>
      <c r="AF11" s="767"/>
      <c r="AG11" s="767"/>
      <c r="AH11" s="767"/>
      <c r="AI11" s="767"/>
      <c r="AJ11" s="768"/>
    </row>
    <row r="12" spans="1:36" s="13" customFormat="1" ht="16.5" customHeight="1">
      <c r="A12" s="753"/>
      <c r="B12" s="754"/>
      <c r="C12" s="754"/>
      <c r="D12" s="754"/>
      <c r="E12" s="754"/>
      <c r="F12" s="755"/>
      <c r="G12" s="769" t="str">
        <f>IF([2]基本情報入力シート!M19="","",[2]基本情報入力シート!M19)</f>
        <v>特別養護老人ホームつつじヶ丘</v>
      </c>
      <c r="H12" s="756"/>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7"/>
    </row>
    <row r="13" spans="1:36" s="13" customFormat="1" ht="12">
      <c r="A13" s="770" t="s">
        <v>5</v>
      </c>
      <c r="B13" s="771"/>
      <c r="C13" s="771"/>
      <c r="D13" s="771"/>
      <c r="E13" s="771"/>
      <c r="F13" s="772"/>
      <c r="G13" s="773" t="str">
        <f>IF([2]基本情報入力シート!M22="","",[2]基本情報入力シート!M22)</f>
        <v>サノ　テツシ</v>
      </c>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4"/>
    </row>
    <row r="14" spans="1:36" s="13" customFormat="1" ht="25.5" customHeight="1">
      <c r="A14" s="753" t="s">
        <v>9</v>
      </c>
      <c r="B14" s="754"/>
      <c r="C14" s="754"/>
      <c r="D14" s="754"/>
      <c r="E14" s="754"/>
      <c r="F14" s="755"/>
      <c r="G14" s="756" t="str">
        <f>IF([2]基本情報入力シート!M23="","",[2]基本情報入力シート!M23)</f>
        <v>佐野　哲士</v>
      </c>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7"/>
    </row>
    <row r="15" spans="1:36" s="13" customFormat="1" ht="15" customHeight="1">
      <c r="A15" s="758" t="s">
        <v>10</v>
      </c>
      <c r="B15" s="758"/>
      <c r="C15" s="758"/>
      <c r="D15" s="758"/>
      <c r="E15" s="758"/>
      <c r="F15" s="758"/>
      <c r="G15" s="713" t="s">
        <v>11</v>
      </c>
      <c r="H15" s="759"/>
      <c r="I15" s="759"/>
      <c r="J15" s="759"/>
      <c r="K15" s="760" t="str">
        <f>IF([2]基本情報入力シート!M24="","",[2]基本情報入力シート!M24)</f>
        <v>0564-62-7177</v>
      </c>
      <c r="L15" s="760"/>
      <c r="M15" s="760"/>
      <c r="N15" s="760"/>
      <c r="O15" s="760"/>
      <c r="P15" s="759" t="s">
        <v>12</v>
      </c>
      <c r="Q15" s="759"/>
      <c r="R15" s="759"/>
      <c r="S15" s="759"/>
      <c r="T15" s="760" t="str">
        <f>IF([2]基本情報入力シート!M25="","",[2]基本情報入力シート!M25)</f>
        <v>0564-62-7247</v>
      </c>
      <c r="U15" s="760"/>
      <c r="V15" s="760"/>
      <c r="W15" s="760"/>
      <c r="X15" s="760"/>
      <c r="Y15" s="759" t="s">
        <v>13</v>
      </c>
      <c r="Z15" s="759"/>
      <c r="AA15" s="759"/>
      <c r="AB15" s="759"/>
      <c r="AC15" s="761" t="str">
        <f>IF([2]基本情報入力シート!M26="","",[2]基本情報入力シート!M26)</f>
        <v>jukoukai@sk2.aitai.ne.jp</v>
      </c>
      <c r="AD15" s="761"/>
      <c r="AE15" s="761"/>
      <c r="AF15" s="761"/>
      <c r="AG15" s="761"/>
      <c r="AH15" s="761"/>
      <c r="AI15" s="761"/>
      <c r="AJ15" s="761"/>
    </row>
    <row r="16" spans="1:36" s="13" customFormat="1" ht="12.75" thickBo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1"/>
    </row>
    <row r="17" spans="1:36" s="13" customFormat="1" ht="3.75" customHeight="1">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4"/>
    </row>
    <row r="18" spans="1:36" s="13" customFormat="1" ht="18" customHeight="1">
      <c r="A18" s="25" t="s">
        <v>14</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6"/>
    </row>
    <row r="19" spans="1:36" ht="18" customHeight="1">
      <c r="A19" s="27"/>
      <c r="B19" s="28"/>
      <c r="C19" s="29"/>
      <c r="D19" s="30" t="s">
        <v>15</v>
      </c>
      <c r="E19" s="31"/>
      <c r="F19" s="31"/>
      <c r="G19" s="31"/>
      <c r="H19" s="31"/>
      <c r="I19" s="31"/>
      <c r="J19" s="31"/>
      <c r="K19" s="31"/>
      <c r="L19" s="31"/>
      <c r="M19" s="32"/>
      <c r="N19" s="33"/>
      <c r="O19" s="33"/>
      <c r="P19" s="34"/>
      <c r="Q19" s="10"/>
      <c r="R19" s="2"/>
      <c r="S19" s="2"/>
      <c r="T19" s="35"/>
      <c r="U19" s="36" t="s">
        <v>16</v>
      </c>
      <c r="V19" s="37"/>
      <c r="W19" s="37"/>
      <c r="X19" s="37"/>
      <c r="Y19" s="37"/>
      <c r="Z19" s="37"/>
      <c r="AA19" s="37"/>
      <c r="AB19" s="37"/>
      <c r="AC19" s="38"/>
      <c r="AD19" s="37"/>
      <c r="AE19" s="37"/>
      <c r="AF19" s="37"/>
      <c r="AG19" s="39"/>
      <c r="AH19" s="10"/>
      <c r="AI19" s="10"/>
      <c r="AJ19" s="40"/>
    </row>
    <row r="20" spans="1:36" ht="3.75" customHeight="1" thickBot="1">
      <c r="A20" s="4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4"/>
    </row>
    <row r="21" spans="1:36"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5"/>
    </row>
    <row r="22" spans="1:36" ht="15" customHeight="1">
      <c r="A22" s="46" t="s">
        <v>17</v>
      </c>
      <c r="B22" s="2"/>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5"/>
    </row>
    <row r="23" spans="1:36" ht="15" customHeight="1">
      <c r="A23" s="48"/>
      <c r="B23" s="49" t="s">
        <v>18</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5"/>
    </row>
    <row r="24" spans="1:36" ht="4.5" customHeight="1">
      <c r="A24" s="2"/>
      <c r="B24" s="50"/>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5"/>
    </row>
    <row r="25" spans="1:36" ht="15" customHeight="1">
      <c r="A25" s="2" t="s">
        <v>19</v>
      </c>
      <c r="B25" s="50"/>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5"/>
    </row>
    <row r="26" spans="1:36" ht="21" customHeight="1">
      <c r="A26" s="15" t="s">
        <v>20</v>
      </c>
      <c r="B26" s="51" t="s">
        <v>21</v>
      </c>
      <c r="C26" s="51"/>
      <c r="D26" s="51"/>
      <c r="E26" s="51"/>
      <c r="F26" s="51"/>
      <c r="G26" s="51"/>
      <c r="H26" s="51"/>
      <c r="I26" s="51"/>
      <c r="J26" s="51"/>
      <c r="K26" s="51"/>
      <c r="L26" s="52"/>
      <c r="M26" s="53" t="s">
        <v>22</v>
      </c>
      <c r="N26" s="744" t="s">
        <v>23</v>
      </c>
      <c r="O26" s="745"/>
      <c r="P26" s="745"/>
      <c r="Q26" s="745"/>
      <c r="R26" s="745"/>
      <c r="S26" s="745"/>
      <c r="T26" s="745"/>
      <c r="U26" s="745"/>
      <c r="V26" s="745"/>
      <c r="W26" s="745"/>
      <c r="X26" s="745"/>
      <c r="Y26" s="745"/>
      <c r="Z26" s="745"/>
      <c r="AA26" s="745"/>
      <c r="AB26" s="745"/>
      <c r="AC26" s="745"/>
      <c r="AD26" s="745"/>
      <c r="AE26" s="745"/>
      <c r="AF26" s="745"/>
      <c r="AG26" s="745"/>
      <c r="AH26" s="745"/>
      <c r="AI26" s="745"/>
      <c r="AJ26" s="746"/>
    </row>
    <row r="27" spans="1:36" ht="21" customHeight="1">
      <c r="A27" s="54" t="s">
        <v>24</v>
      </c>
      <c r="B27" s="51" t="s">
        <v>25</v>
      </c>
      <c r="C27" s="55"/>
      <c r="D27" s="55"/>
      <c r="E27" s="55"/>
      <c r="F27" s="55"/>
      <c r="G27" s="55"/>
      <c r="H27" s="55"/>
      <c r="I27" s="55"/>
      <c r="J27" s="55"/>
      <c r="K27" s="55"/>
      <c r="L27" s="55"/>
      <c r="M27" s="56"/>
      <c r="N27" s="747"/>
      <c r="O27" s="748"/>
      <c r="P27" s="748"/>
      <c r="Q27" s="748"/>
      <c r="R27" s="748"/>
      <c r="S27" s="748"/>
      <c r="T27" s="748"/>
      <c r="U27" s="748"/>
      <c r="V27" s="748"/>
      <c r="W27" s="748"/>
      <c r="X27" s="748"/>
      <c r="Y27" s="748"/>
      <c r="Z27" s="748"/>
      <c r="AA27" s="748"/>
      <c r="AB27" s="748"/>
      <c r="AC27" s="748"/>
      <c r="AD27" s="748"/>
      <c r="AE27" s="748"/>
      <c r="AF27" s="748"/>
      <c r="AG27" s="748"/>
      <c r="AH27" s="748"/>
      <c r="AI27" s="748"/>
      <c r="AJ27" s="749"/>
    </row>
    <row r="28" spans="1:36" ht="21" customHeight="1">
      <c r="A28" s="54" t="s">
        <v>26</v>
      </c>
      <c r="B28" s="51" t="s">
        <v>27</v>
      </c>
      <c r="C28" s="55"/>
      <c r="D28" s="750">
        <f>$AD$4</f>
        <v>2</v>
      </c>
      <c r="E28" s="750"/>
      <c r="F28" s="57" t="s">
        <v>28</v>
      </c>
      <c r="G28" s="55"/>
      <c r="H28" s="55"/>
      <c r="I28" s="55"/>
      <c r="J28" s="55"/>
      <c r="K28" s="55"/>
      <c r="L28" s="55"/>
      <c r="M28" s="55"/>
      <c r="N28" s="55"/>
      <c r="O28" s="55"/>
      <c r="P28" s="55"/>
      <c r="Q28" s="55"/>
      <c r="R28" s="55"/>
      <c r="S28" s="55"/>
      <c r="T28" s="55"/>
      <c r="U28" s="55"/>
      <c r="V28" s="55"/>
      <c r="W28" s="55"/>
      <c r="X28" s="55"/>
      <c r="Y28" s="55"/>
      <c r="Z28" s="55"/>
      <c r="AA28" s="55"/>
      <c r="AB28" s="751">
        <f>'[2]別紙様式2-2 個表_処遇'!$O$5</f>
        <v>28600728</v>
      </c>
      <c r="AC28" s="752"/>
      <c r="AD28" s="752"/>
      <c r="AE28" s="752"/>
      <c r="AF28" s="752"/>
      <c r="AG28" s="752"/>
      <c r="AH28" s="752"/>
      <c r="AI28" s="712" t="s">
        <v>29</v>
      </c>
      <c r="AJ28" s="713"/>
    </row>
    <row r="29" spans="1:36" ht="21" customHeight="1" thickBot="1">
      <c r="A29" s="58" t="s">
        <v>30</v>
      </c>
      <c r="B29" s="59" t="s">
        <v>31</v>
      </c>
      <c r="C29" s="60"/>
      <c r="D29" s="59"/>
      <c r="E29" s="59"/>
      <c r="F29" s="59"/>
      <c r="G29" s="59"/>
      <c r="H29" s="59"/>
      <c r="I29" s="59"/>
      <c r="J29" s="59"/>
      <c r="K29" s="59"/>
      <c r="L29" s="59"/>
      <c r="M29" s="59"/>
      <c r="N29" s="59"/>
      <c r="O29" s="59"/>
      <c r="P29" s="59"/>
      <c r="Q29" s="59"/>
      <c r="R29" s="59"/>
      <c r="S29" s="59"/>
      <c r="T29" s="59"/>
      <c r="U29" s="59"/>
      <c r="V29" s="59"/>
      <c r="W29" s="59"/>
      <c r="X29" s="59"/>
      <c r="Y29" s="59"/>
      <c r="Z29" s="61"/>
      <c r="AA29" s="62" t="s">
        <v>32</v>
      </c>
      <c r="AB29" s="714">
        <f>IFERROR(AB30-AB31,"")</f>
        <v>29000000</v>
      </c>
      <c r="AC29" s="715"/>
      <c r="AD29" s="715"/>
      <c r="AE29" s="715"/>
      <c r="AF29" s="715"/>
      <c r="AG29" s="715"/>
      <c r="AH29" s="715"/>
      <c r="AI29" s="712" t="s">
        <v>29</v>
      </c>
      <c r="AJ29" s="713"/>
    </row>
    <row r="30" spans="1:36" ht="21" customHeight="1" thickBot="1">
      <c r="A30" s="63"/>
      <c r="B30" s="740" t="s">
        <v>33</v>
      </c>
      <c r="C30" s="741"/>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32">
        <v>176104949</v>
      </c>
      <c r="AC30" s="733"/>
      <c r="AD30" s="733"/>
      <c r="AE30" s="733"/>
      <c r="AF30" s="733"/>
      <c r="AG30" s="733"/>
      <c r="AH30" s="734"/>
      <c r="AI30" s="690" t="s">
        <v>29</v>
      </c>
      <c r="AJ30" s="691"/>
    </row>
    <row r="31" spans="1:36" ht="21" customHeight="1" thickBot="1">
      <c r="A31" s="64"/>
      <c r="B31" s="742" t="s">
        <v>34</v>
      </c>
      <c r="C31" s="743"/>
      <c r="D31" s="743"/>
      <c r="E31" s="743"/>
      <c r="F31" s="743"/>
      <c r="G31" s="743"/>
      <c r="H31" s="743"/>
      <c r="I31" s="743"/>
      <c r="J31" s="743"/>
      <c r="K31" s="743"/>
      <c r="L31" s="743"/>
      <c r="M31" s="743"/>
      <c r="N31" s="743"/>
      <c r="O31" s="743"/>
      <c r="P31" s="743"/>
      <c r="Q31" s="743"/>
      <c r="R31" s="743"/>
      <c r="S31" s="743"/>
      <c r="T31" s="743"/>
      <c r="U31" s="743"/>
      <c r="V31" s="743"/>
      <c r="W31" s="743"/>
      <c r="X31" s="743"/>
      <c r="Y31" s="743"/>
      <c r="Z31" s="743"/>
      <c r="AA31" s="743"/>
      <c r="AB31" s="702">
        <f>AB32-AB33-AB34-AB35</f>
        <v>147104949</v>
      </c>
      <c r="AC31" s="703"/>
      <c r="AD31" s="703"/>
      <c r="AE31" s="703"/>
      <c r="AF31" s="703"/>
      <c r="AG31" s="703"/>
      <c r="AH31" s="703"/>
      <c r="AI31" s="704" t="s">
        <v>29</v>
      </c>
      <c r="AJ31" s="705"/>
    </row>
    <row r="32" spans="1:36" ht="21" customHeight="1" thickBot="1">
      <c r="A32" s="65"/>
      <c r="B32" s="731"/>
      <c r="C32" s="66" t="s">
        <v>35</v>
      </c>
      <c r="D32" s="66"/>
      <c r="E32" s="67"/>
      <c r="F32" s="67"/>
      <c r="G32" s="67"/>
      <c r="H32" s="67"/>
      <c r="I32" s="67"/>
      <c r="J32" s="67"/>
      <c r="K32" s="67"/>
      <c r="L32" s="67"/>
      <c r="M32" s="67"/>
      <c r="N32" s="67"/>
      <c r="O32" s="67"/>
      <c r="P32" s="67"/>
      <c r="Q32" s="67"/>
      <c r="R32" s="67"/>
      <c r="S32" s="67"/>
      <c r="T32" s="67"/>
      <c r="U32" s="67"/>
      <c r="V32" s="67"/>
      <c r="W32" s="67"/>
      <c r="X32" s="67"/>
      <c r="Y32" s="67"/>
      <c r="Z32" s="67"/>
      <c r="AA32" s="67"/>
      <c r="AB32" s="732">
        <v>183934236</v>
      </c>
      <c r="AC32" s="733"/>
      <c r="AD32" s="733"/>
      <c r="AE32" s="733"/>
      <c r="AF32" s="733"/>
      <c r="AG32" s="733"/>
      <c r="AH32" s="734"/>
      <c r="AI32" s="706" t="s">
        <v>29</v>
      </c>
      <c r="AJ32" s="707"/>
    </row>
    <row r="33" spans="1:46" ht="21" customHeight="1" thickBot="1">
      <c r="A33" s="65"/>
      <c r="B33" s="731"/>
      <c r="C33" s="68" t="s">
        <v>36</v>
      </c>
      <c r="D33" s="68"/>
      <c r="E33" s="69"/>
      <c r="F33" s="69"/>
      <c r="G33" s="69"/>
      <c r="H33" s="69"/>
      <c r="I33" s="69"/>
      <c r="J33" s="69"/>
      <c r="K33" s="69"/>
      <c r="L33" s="69"/>
      <c r="M33" s="69"/>
      <c r="N33" s="69"/>
      <c r="O33" s="69"/>
      <c r="P33" s="69"/>
      <c r="Q33" s="69"/>
      <c r="R33" s="69"/>
      <c r="S33" s="69"/>
      <c r="T33" s="69"/>
      <c r="U33" s="69"/>
      <c r="V33" s="69"/>
      <c r="W33" s="69"/>
      <c r="X33" s="69"/>
      <c r="Y33" s="69"/>
      <c r="Z33" s="69"/>
      <c r="AA33" s="69"/>
      <c r="AB33" s="732">
        <v>29031594</v>
      </c>
      <c r="AC33" s="735"/>
      <c r="AD33" s="735"/>
      <c r="AE33" s="735"/>
      <c r="AF33" s="735"/>
      <c r="AG33" s="735"/>
      <c r="AH33" s="736"/>
      <c r="AI33" s="690" t="s">
        <v>29</v>
      </c>
      <c r="AJ33" s="691"/>
    </row>
    <row r="34" spans="1:46" ht="21" customHeight="1" thickBot="1">
      <c r="A34" s="65"/>
      <c r="B34" s="731"/>
      <c r="C34" s="68" t="s">
        <v>37</v>
      </c>
      <c r="D34" s="68"/>
      <c r="E34" s="69"/>
      <c r="F34" s="69"/>
      <c r="G34" s="69"/>
      <c r="H34" s="69"/>
      <c r="I34" s="69"/>
      <c r="J34" s="69"/>
      <c r="K34" s="69"/>
      <c r="L34" s="69"/>
      <c r="M34" s="69"/>
      <c r="N34" s="69"/>
      <c r="O34" s="69"/>
      <c r="P34" s="69"/>
      <c r="Q34" s="69"/>
      <c r="R34" s="69"/>
      <c r="S34" s="69"/>
      <c r="T34" s="69"/>
      <c r="U34" s="70"/>
      <c r="V34" s="71"/>
      <c r="W34" s="71"/>
      <c r="X34" s="71"/>
      <c r="Y34" s="71"/>
      <c r="Z34" s="72"/>
      <c r="AA34" s="72"/>
      <c r="AB34" s="737">
        <v>7797693</v>
      </c>
      <c r="AC34" s="738"/>
      <c r="AD34" s="738"/>
      <c r="AE34" s="738"/>
      <c r="AF34" s="738"/>
      <c r="AG34" s="738"/>
      <c r="AH34" s="739"/>
      <c r="AI34" s="690" t="s">
        <v>29</v>
      </c>
      <c r="AJ34" s="691"/>
    </row>
    <row r="35" spans="1:46" ht="21" customHeight="1" thickBot="1">
      <c r="A35" s="73"/>
      <c r="B35" s="74"/>
      <c r="C35" s="75" t="s">
        <v>38</v>
      </c>
      <c r="D35" s="75"/>
      <c r="E35" s="76"/>
      <c r="F35" s="76"/>
      <c r="G35" s="76"/>
      <c r="H35" s="76"/>
      <c r="I35" s="76"/>
      <c r="J35" s="76"/>
      <c r="K35" s="76"/>
      <c r="L35" s="76"/>
      <c r="M35" s="69"/>
      <c r="N35" s="69"/>
      <c r="O35" s="69"/>
      <c r="P35" s="69"/>
      <c r="Q35" s="69"/>
      <c r="R35" s="69"/>
      <c r="S35" s="69"/>
      <c r="T35" s="69"/>
      <c r="U35" s="70"/>
      <c r="V35" s="71"/>
      <c r="W35" s="71"/>
      <c r="X35" s="71"/>
      <c r="Y35" s="71"/>
      <c r="Z35" s="72"/>
      <c r="AA35" s="72"/>
      <c r="AB35" s="723"/>
      <c r="AC35" s="724"/>
      <c r="AD35" s="724"/>
      <c r="AE35" s="724"/>
      <c r="AF35" s="724"/>
      <c r="AG35" s="724"/>
      <c r="AH35" s="725"/>
      <c r="AI35" s="726" t="s">
        <v>29</v>
      </c>
      <c r="AJ35" s="727"/>
    </row>
    <row r="36" spans="1:46" s="13" customFormat="1" ht="21" customHeight="1" thickBot="1">
      <c r="A36" s="15" t="s">
        <v>39</v>
      </c>
      <c r="B36" s="728" t="s">
        <v>40</v>
      </c>
      <c r="C36" s="728"/>
      <c r="D36" s="728"/>
      <c r="E36" s="728"/>
      <c r="F36" s="728"/>
      <c r="G36" s="728"/>
      <c r="H36" s="728"/>
      <c r="I36" s="728"/>
      <c r="J36" s="728"/>
      <c r="K36" s="728"/>
      <c r="L36" s="729"/>
      <c r="M36" s="77"/>
      <c r="N36" s="78" t="s">
        <v>27</v>
      </c>
      <c r="O36" s="78"/>
      <c r="P36" s="730">
        <v>2</v>
      </c>
      <c r="Q36" s="730"/>
      <c r="R36" s="78" t="s">
        <v>41</v>
      </c>
      <c r="S36" s="730">
        <v>6</v>
      </c>
      <c r="T36" s="730"/>
      <c r="U36" s="78" t="s">
        <v>42</v>
      </c>
      <c r="V36" s="640" t="s">
        <v>43</v>
      </c>
      <c r="W36" s="640"/>
      <c r="X36" s="78" t="s">
        <v>27</v>
      </c>
      <c r="Y36" s="78"/>
      <c r="Z36" s="730">
        <v>3</v>
      </c>
      <c r="AA36" s="730"/>
      <c r="AB36" s="78" t="s">
        <v>41</v>
      </c>
      <c r="AC36" s="730">
        <v>5</v>
      </c>
      <c r="AD36" s="730"/>
      <c r="AE36" s="78" t="s">
        <v>42</v>
      </c>
      <c r="AF36" s="78"/>
      <c r="AG36" s="78"/>
      <c r="AH36" s="640"/>
      <c r="AI36" s="640"/>
      <c r="AJ36" s="79"/>
    </row>
    <row r="37" spans="1:46" ht="6.75" customHeight="1">
      <c r="A37" s="80"/>
      <c r="B37" s="81"/>
      <c r="C37" s="81"/>
      <c r="D37" s="81"/>
      <c r="E37" s="81"/>
      <c r="F37" s="81"/>
      <c r="G37" s="81"/>
      <c r="H37" s="81"/>
      <c r="I37" s="81"/>
      <c r="J37" s="81"/>
      <c r="K37" s="81"/>
      <c r="L37" s="81"/>
      <c r="M37" s="82"/>
      <c r="N37" s="82"/>
      <c r="O37" s="82"/>
      <c r="P37" s="82"/>
      <c r="Q37" s="82"/>
      <c r="R37" s="82"/>
      <c r="S37" s="82"/>
      <c r="T37" s="82"/>
      <c r="U37" s="82"/>
      <c r="V37" s="82"/>
      <c r="W37" s="82"/>
      <c r="X37" s="82"/>
      <c r="Y37" s="82"/>
      <c r="Z37" s="82"/>
      <c r="AA37" s="82"/>
      <c r="AB37" s="82"/>
      <c r="AC37" s="82"/>
      <c r="AD37" s="82"/>
      <c r="AE37" s="82"/>
      <c r="AF37" s="82"/>
      <c r="AG37" s="82"/>
      <c r="AH37" s="82"/>
      <c r="AI37" s="82"/>
      <c r="AJ37" s="83"/>
    </row>
    <row r="38" spans="1:46" ht="13.5" customHeight="1">
      <c r="A38" s="84" t="s">
        <v>44</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6"/>
    </row>
    <row r="39" spans="1:46" ht="24" customHeight="1">
      <c r="A39" s="87" t="s">
        <v>45</v>
      </c>
      <c r="B39" s="716" t="s">
        <v>46</v>
      </c>
      <c r="C39" s="716"/>
      <c r="D39" s="716"/>
      <c r="E39" s="716"/>
      <c r="F39" s="716"/>
      <c r="G39" s="716"/>
      <c r="H39" s="716"/>
      <c r="I39" s="716"/>
      <c r="J39" s="716"/>
      <c r="K39" s="716"/>
      <c r="L39" s="716"/>
      <c r="M39" s="716"/>
      <c r="N39" s="716"/>
      <c r="O39" s="716"/>
      <c r="P39" s="716"/>
      <c r="Q39" s="716"/>
      <c r="R39" s="716"/>
      <c r="S39" s="716"/>
      <c r="T39" s="716"/>
      <c r="U39" s="716"/>
      <c r="V39" s="716"/>
      <c r="W39" s="716"/>
      <c r="X39" s="716"/>
      <c r="Y39" s="716"/>
      <c r="Z39" s="716"/>
      <c r="AA39" s="716"/>
      <c r="AB39" s="716"/>
      <c r="AC39" s="716"/>
      <c r="AD39" s="716"/>
      <c r="AE39" s="716"/>
      <c r="AF39" s="716"/>
      <c r="AG39" s="716"/>
      <c r="AH39" s="716"/>
      <c r="AI39" s="716"/>
      <c r="AJ39" s="716"/>
    </row>
    <row r="40" spans="1:46" ht="24" customHeight="1">
      <c r="A40" s="87" t="s">
        <v>47</v>
      </c>
      <c r="B40" s="717" t="s">
        <v>48</v>
      </c>
      <c r="C40" s="717"/>
      <c r="D40" s="717"/>
      <c r="E40" s="717"/>
      <c r="F40" s="717"/>
      <c r="G40" s="717"/>
      <c r="H40" s="717"/>
      <c r="I40" s="717"/>
      <c r="J40" s="717"/>
      <c r="K40" s="717"/>
      <c r="L40" s="717"/>
      <c r="M40" s="717"/>
      <c r="N40" s="717"/>
      <c r="O40" s="717"/>
      <c r="P40" s="717"/>
      <c r="Q40" s="717"/>
      <c r="R40" s="717"/>
      <c r="S40" s="717"/>
      <c r="T40" s="717"/>
      <c r="U40" s="717"/>
      <c r="V40" s="717"/>
      <c r="W40" s="717"/>
      <c r="X40" s="717"/>
      <c r="Y40" s="717"/>
      <c r="Z40" s="717"/>
      <c r="AA40" s="717"/>
      <c r="AB40" s="717"/>
      <c r="AC40" s="717"/>
      <c r="AD40" s="717"/>
      <c r="AE40" s="717"/>
      <c r="AF40" s="717"/>
      <c r="AG40" s="717"/>
      <c r="AH40" s="717"/>
      <c r="AI40" s="717"/>
      <c r="AJ40" s="717"/>
      <c r="AK40" s="45"/>
      <c r="AT40" s="41"/>
    </row>
    <row r="41" spans="1:46" s="88" customFormat="1" ht="36" customHeight="1">
      <c r="A41" s="87" t="s">
        <v>45</v>
      </c>
      <c r="B41" s="717" t="s">
        <v>49</v>
      </c>
      <c r="C41" s="717"/>
      <c r="D41" s="717"/>
      <c r="E41" s="717"/>
      <c r="F41" s="717"/>
      <c r="G41" s="717"/>
      <c r="H41" s="717"/>
      <c r="I41" s="717"/>
      <c r="J41" s="717"/>
      <c r="K41" s="717"/>
      <c r="L41" s="717"/>
      <c r="M41" s="717"/>
      <c r="N41" s="717"/>
      <c r="O41" s="717"/>
      <c r="P41" s="717"/>
      <c r="Q41" s="717"/>
      <c r="R41" s="717"/>
      <c r="S41" s="717"/>
      <c r="T41" s="717"/>
      <c r="U41" s="717"/>
      <c r="V41" s="717"/>
      <c r="W41" s="717"/>
      <c r="X41" s="717"/>
      <c r="Y41" s="717"/>
      <c r="Z41" s="717"/>
      <c r="AA41" s="717"/>
      <c r="AB41" s="717"/>
      <c r="AC41" s="717"/>
      <c r="AD41" s="717"/>
      <c r="AE41" s="717"/>
      <c r="AF41" s="717"/>
      <c r="AG41" s="717"/>
      <c r="AH41" s="717"/>
      <c r="AI41" s="717"/>
      <c r="AJ41" s="717"/>
      <c r="AK41" s="45"/>
      <c r="AT41" s="89"/>
    </row>
    <row r="42" spans="1:46" s="88" customFormat="1" ht="36" customHeight="1">
      <c r="A42" s="87" t="s">
        <v>45</v>
      </c>
      <c r="B42" s="632" t="s">
        <v>50</v>
      </c>
      <c r="C42" s="632"/>
      <c r="D42" s="632"/>
      <c r="E42" s="632"/>
      <c r="F42" s="632"/>
      <c r="G42" s="632"/>
      <c r="H42" s="632"/>
      <c r="I42" s="632"/>
      <c r="J42" s="632"/>
      <c r="K42" s="632"/>
      <c r="L42" s="632"/>
      <c r="M42" s="632"/>
      <c r="N42" s="632"/>
      <c r="O42" s="632"/>
      <c r="P42" s="632"/>
      <c r="Q42" s="632"/>
      <c r="R42" s="632"/>
      <c r="S42" s="632"/>
      <c r="T42" s="632"/>
      <c r="U42" s="632"/>
      <c r="V42" s="632"/>
      <c r="W42" s="632"/>
      <c r="X42" s="632"/>
      <c r="Y42" s="632"/>
      <c r="Z42" s="632"/>
      <c r="AA42" s="632"/>
      <c r="AB42" s="632"/>
      <c r="AC42" s="632"/>
      <c r="AD42" s="632"/>
      <c r="AE42" s="632"/>
      <c r="AF42" s="632"/>
      <c r="AG42" s="632"/>
      <c r="AH42" s="632"/>
      <c r="AI42" s="632"/>
      <c r="AJ42" s="632"/>
      <c r="AK42" s="45"/>
      <c r="AT42" s="89"/>
    </row>
    <row r="43" spans="1:46" s="88" customFormat="1" ht="15" customHeight="1">
      <c r="A43" s="87"/>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1"/>
      <c r="AK43" s="45"/>
      <c r="AT43" s="89"/>
    </row>
    <row r="44" spans="1:46" ht="15" customHeight="1">
      <c r="A44" s="2" t="s">
        <v>51</v>
      </c>
      <c r="B44" s="50"/>
      <c r="C44" s="47"/>
      <c r="D44" s="47"/>
      <c r="E44" s="47"/>
      <c r="F44" s="47"/>
      <c r="G44" s="47"/>
      <c r="H44" s="47"/>
      <c r="I44" s="47"/>
      <c r="J44" s="47"/>
      <c r="K44" s="47"/>
      <c r="L44" s="47"/>
      <c r="M44" s="47"/>
      <c r="N44" s="47"/>
      <c r="O44" s="47"/>
      <c r="P44" s="47"/>
      <c r="Q44" s="47"/>
      <c r="R44" s="47"/>
      <c r="S44" s="47"/>
      <c r="T44" s="47"/>
      <c r="U44" s="47"/>
      <c r="V44" s="47"/>
      <c r="W44" s="47"/>
      <c r="X44" s="47"/>
      <c r="Y44" s="92"/>
      <c r="Z44" s="47"/>
      <c r="AA44" s="47"/>
      <c r="AB44" s="47"/>
      <c r="AC44" s="47"/>
      <c r="AD44" s="47"/>
      <c r="AE44" s="47"/>
      <c r="AF44" s="47"/>
      <c r="AG44" s="47"/>
      <c r="AH44" s="47"/>
      <c r="AI44" s="47"/>
      <c r="AJ44" s="5"/>
      <c r="AK44" s="45"/>
      <c r="AT44" s="41"/>
    </row>
    <row r="45" spans="1:46" ht="21" customHeight="1">
      <c r="A45" s="15" t="s">
        <v>52</v>
      </c>
      <c r="B45" s="708" t="s">
        <v>53</v>
      </c>
      <c r="C45" s="708"/>
      <c r="D45" s="708"/>
      <c r="E45" s="708"/>
      <c r="F45" s="708"/>
      <c r="G45" s="708"/>
      <c r="H45" s="708"/>
      <c r="I45" s="708"/>
      <c r="J45" s="708"/>
      <c r="K45" s="708"/>
      <c r="L45" s="93" t="s">
        <v>54</v>
      </c>
      <c r="M45" s="94"/>
      <c r="N45" s="94"/>
      <c r="O45" s="94"/>
      <c r="P45" s="94"/>
      <c r="Q45" s="94"/>
      <c r="R45" s="94"/>
      <c r="S45" s="94"/>
      <c r="T45" s="94"/>
      <c r="U45" s="94"/>
      <c r="V45" s="94"/>
      <c r="W45" s="94"/>
      <c r="X45" s="94"/>
      <c r="Y45" s="94"/>
      <c r="Z45" s="94"/>
      <c r="AA45" s="94"/>
      <c r="AB45" s="94"/>
      <c r="AC45" s="94"/>
      <c r="AD45" s="94"/>
      <c r="AE45" s="94"/>
      <c r="AF45" s="94"/>
      <c r="AG45" s="94"/>
      <c r="AH45" s="94"/>
      <c r="AI45" s="94"/>
      <c r="AJ45" s="95"/>
      <c r="AK45" s="45"/>
      <c r="AT45" s="41"/>
    </row>
    <row r="46" spans="1:46" ht="21" customHeight="1">
      <c r="A46" s="15" t="s">
        <v>55</v>
      </c>
      <c r="B46" s="718" t="s">
        <v>56</v>
      </c>
      <c r="C46" s="718"/>
      <c r="D46" s="718"/>
      <c r="E46" s="718"/>
      <c r="F46" s="718"/>
      <c r="G46" s="718"/>
      <c r="H46" s="718"/>
      <c r="I46" s="718"/>
      <c r="J46" s="718"/>
      <c r="K46" s="718"/>
      <c r="L46" s="93"/>
      <c r="M46" s="719" t="s">
        <v>57</v>
      </c>
      <c r="N46" s="720"/>
      <c r="O46" s="720"/>
      <c r="P46" s="720"/>
      <c r="Q46" s="720"/>
      <c r="R46" s="720"/>
      <c r="S46" s="720"/>
      <c r="T46" s="720"/>
      <c r="U46" s="720"/>
      <c r="V46" s="720"/>
      <c r="W46" s="720"/>
      <c r="X46" s="720"/>
      <c r="Y46" s="720"/>
      <c r="Z46" s="720"/>
      <c r="AA46" s="720"/>
      <c r="AB46" s="720"/>
      <c r="AC46" s="720"/>
      <c r="AD46" s="720"/>
      <c r="AE46" s="720"/>
      <c r="AF46" s="720"/>
      <c r="AG46" s="720"/>
      <c r="AH46" s="720"/>
      <c r="AI46" s="720"/>
      <c r="AJ46" s="721"/>
      <c r="AK46" s="45"/>
      <c r="AL46" s="96"/>
      <c r="AT46" s="41"/>
    </row>
    <row r="47" spans="1:46" ht="27.75" customHeight="1">
      <c r="A47" s="97" t="s">
        <v>58</v>
      </c>
      <c r="B47" s="722" t="s">
        <v>59</v>
      </c>
      <c r="C47" s="722"/>
      <c r="D47" s="722"/>
      <c r="E47" s="722"/>
      <c r="F47" s="722"/>
      <c r="G47" s="722"/>
      <c r="H47" s="722"/>
      <c r="I47" s="722"/>
      <c r="J47" s="722"/>
      <c r="K47" s="722"/>
      <c r="L47" s="93"/>
      <c r="M47" s="719"/>
      <c r="N47" s="720"/>
      <c r="O47" s="720"/>
      <c r="P47" s="720"/>
      <c r="Q47" s="720"/>
      <c r="R47" s="720"/>
      <c r="S47" s="720"/>
      <c r="T47" s="720"/>
      <c r="U47" s="720"/>
      <c r="V47" s="720"/>
      <c r="W47" s="720"/>
      <c r="X47" s="720"/>
      <c r="Y47" s="720"/>
      <c r="Z47" s="720"/>
      <c r="AA47" s="720"/>
      <c r="AB47" s="720"/>
      <c r="AC47" s="720"/>
      <c r="AD47" s="720"/>
      <c r="AE47" s="720"/>
      <c r="AF47" s="720"/>
      <c r="AG47" s="720"/>
      <c r="AH47" s="720"/>
      <c r="AI47" s="720"/>
      <c r="AJ47" s="721"/>
      <c r="AK47" s="45"/>
      <c r="AL47" s="96"/>
      <c r="AT47" s="41"/>
    </row>
    <row r="48" spans="1:46" ht="21" customHeight="1">
      <c r="A48" s="54" t="s">
        <v>60</v>
      </c>
      <c r="B48" s="708" t="s">
        <v>61</v>
      </c>
      <c r="C48" s="708"/>
      <c r="D48" s="708"/>
      <c r="E48" s="708"/>
      <c r="F48" s="708"/>
      <c r="G48" s="708"/>
      <c r="H48" s="708"/>
      <c r="I48" s="708"/>
      <c r="J48" s="708"/>
      <c r="K48" s="708"/>
      <c r="L48" s="93"/>
      <c r="M48" s="98"/>
      <c r="N48" s="98"/>
      <c r="O48" s="98"/>
      <c r="P48" s="98"/>
      <c r="Q48" s="98"/>
      <c r="R48" s="98"/>
      <c r="S48" s="98"/>
      <c r="T48" s="98"/>
      <c r="U48" s="98"/>
      <c r="V48" s="98"/>
      <c r="W48" s="98"/>
      <c r="X48" s="98"/>
      <c r="Y48" s="98"/>
      <c r="Z48" s="98"/>
      <c r="AA48" s="98"/>
      <c r="AB48" s="99"/>
      <c r="AC48" s="99"/>
      <c r="AD48" s="99"/>
      <c r="AE48" s="99"/>
      <c r="AF48" s="99"/>
      <c r="AG48" s="99"/>
      <c r="AH48" s="99"/>
      <c r="AI48" s="99"/>
      <c r="AJ48" s="100"/>
      <c r="AK48" s="45"/>
      <c r="AT48" s="41"/>
    </row>
    <row r="49" spans="1:50" ht="21" customHeight="1">
      <c r="A49" s="101" t="s">
        <v>39</v>
      </c>
      <c r="B49" s="102" t="s">
        <v>27</v>
      </c>
      <c r="C49" s="102"/>
      <c r="D49" s="709">
        <f>AD4</f>
        <v>2</v>
      </c>
      <c r="E49" s="709"/>
      <c r="F49" s="102" t="s">
        <v>62</v>
      </c>
      <c r="G49" s="102"/>
      <c r="H49" s="102"/>
      <c r="I49" s="102"/>
      <c r="J49" s="102"/>
      <c r="K49" s="102"/>
      <c r="L49" s="92"/>
      <c r="M49" s="102"/>
      <c r="N49" s="102"/>
      <c r="O49" s="103"/>
      <c r="P49" s="103"/>
      <c r="Q49" s="102"/>
      <c r="R49" s="103"/>
      <c r="S49" s="103"/>
      <c r="T49" s="104"/>
      <c r="U49" s="102"/>
      <c r="V49" s="102"/>
      <c r="W49" s="60"/>
      <c r="X49" s="102"/>
      <c r="Y49" s="105"/>
      <c r="Z49" s="106"/>
      <c r="AA49" s="106"/>
      <c r="AB49" s="710">
        <v>9097308</v>
      </c>
      <c r="AC49" s="711"/>
      <c r="AD49" s="711"/>
      <c r="AE49" s="711"/>
      <c r="AF49" s="711"/>
      <c r="AG49" s="711"/>
      <c r="AH49" s="711"/>
      <c r="AI49" s="712" t="s">
        <v>29</v>
      </c>
      <c r="AJ49" s="713"/>
      <c r="AK49" s="18"/>
      <c r="AT49" s="41"/>
    </row>
    <row r="50" spans="1:50" ht="21" customHeight="1" thickBot="1">
      <c r="A50" s="97" t="s">
        <v>63</v>
      </c>
      <c r="B50" s="59" t="s">
        <v>64</v>
      </c>
      <c r="C50" s="59"/>
      <c r="D50" s="59"/>
      <c r="E50" s="59"/>
      <c r="F50" s="59"/>
      <c r="G50" s="59"/>
      <c r="H50" s="59"/>
      <c r="I50" s="59"/>
      <c r="J50" s="59"/>
      <c r="K50" s="59"/>
      <c r="L50" s="59"/>
      <c r="M50" s="59"/>
      <c r="N50" s="59"/>
      <c r="O50" s="59"/>
      <c r="P50" s="59"/>
      <c r="Q50" s="59"/>
      <c r="R50" s="59"/>
      <c r="S50" s="59"/>
      <c r="T50" s="59"/>
      <c r="U50" s="59"/>
      <c r="V50" s="59"/>
      <c r="W50" s="59"/>
      <c r="X50" s="59"/>
      <c r="Y50" s="59"/>
      <c r="Z50" s="61"/>
      <c r="AA50" s="62" t="s">
        <v>65</v>
      </c>
      <c r="AB50" s="714">
        <f>AB51-AB52</f>
        <v>9200000</v>
      </c>
      <c r="AC50" s="715"/>
      <c r="AD50" s="715"/>
      <c r="AE50" s="715"/>
      <c r="AF50" s="715"/>
      <c r="AG50" s="715"/>
      <c r="AH50" s="715"/>
      <c r="AI50" s="712" t="s">
        <v>29</v>
      </c>
      <c r="AJ50" s="713"/>
    </row>
    <row r="51" spans="1:50" ht="21" customHeight="1" thickBot="1">
      <c r="A51" s="63"/>
      <c r="B51" s="107" t="s">
        <v>66</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687">
        <v>187021644</v>
      </c>
      <c r="AC51" s="688"/>
      <c r="AD51" s="688"/>
      <c r="AE51" s="688"/>
      <c r="AF51" s="688"/>
      <c r="AG51" s="688"/>
      <c r="AH51" s="689"/>
      <c r="AI51" s="690" t="s">
        <v>29</v>
      </c>
      <c r="AJ51" s="691"/>
      <c r="AK51" s="45"/>
      <c r="AT51" s="41"/>
    </row>
    <row r="52" spans="1:50" ht="21" customHeight="1" thickBot="1">
      <c r="A52" s="101"/>
      <c r="B52" s="700" t="s">
        <v>67</v>
      </c>
      <c r="C52" s="701"/>
      <c r="D52" s="701"/>
      <c r="E52" s="701"/>
      <c r="F52" s="701"/>
      <c r="G52" s="701"/>
      <c r="H52" s="701"/>
      <c r="I52" s="701"/>
      <c r="J52" s="701"/>
      <c r="K52" s="701"/>
      <c r="L52" s="701"/>
      <c r="M52" s="701"/>
      <c r="N52" s="701"/>
      <c r="O52" s="701"/>
      <c r="P52" s="701"/>
      <c r="Q52" s="701"/>
      <c r="R52" s="701"/>
      <c r="S52" s="701"/>
      <c r="T52" s="701"/>
      <c r="U52" s="701"/>
      <c r="V52" s="701"/>
      <c r="W52" s="701"/>
      <c r="X52" s="701"/>
      <c r="Y52" s="701"/>
      <c r="Z52" s="701"/>
      <c r="AA52" s="701"/>
      <c r="AB52" s="702">
        <f>$AB$53-AB54-AB55-AB56</f>
        <v>177821644</v>
      </c>
      <c r="AC52" s="703"/>
      <c r="AD52" s="703"/>
      <c r="AE52" s="703"/>
      <c r="AF52" s="703"/>
      <c r="AG52" s="703"/>
      <c r="AH52" s="703"/>
      <c r="AI52" s="704" t="s">
        <v>29</v>
      </c>
      <c r="AJ52" s="705"/>
      <c r="AK52" s="45"/>
      <c r="AL52" s="109"/>
      <c r="AT52" s="41"/>
    </row>
    <row r="53" spans="1:50" ht="21" customHeight="1" thickBot="1">
      <c r="A53" s="101"/>
      <c r="B53" s="110"/>
      <c r="C53" s="111" t="s">
        <v>68</v>
      </c>
      <c r="D53" s="66"/>
      <c r="E53" s="67"/>
      <c r="F53" s="67"/>
      <c r="G53" s="67"/>
      <c r="H53" s="67"/>
      <c r="I53" s="67"/>
      <c r="J53" s="67"/>
      <c r="K53" s="67"/>
      <c r="L53" s="67"/>
      <c r="M53" s="67"/>
      <c r="N53" s="67"/>
      <c r="O53" s="67"/>
      <c r="P53" s="67"/>
      <c r="Q53" s="67"/>
      <c r="R53" s="67"/>
      <c r="S53" s="67"/>
      <c r="T53" s="67"/>
      <c r="U53" s="67"/>
      <c r="V53" s="67"/>
      <c r="W53" s="67"/>
      <c r="X53" s="67"/>
      <c r="Y53" s="67"/>
      <c r="Z53" s="67"/>
      <c r="AA53" s="67"/>
      <c r="AB53" s="687">
        <v>215950546</v>
      </c>
      <c r="AC53" s="688"/>
      <c r="AD53" s="688"/>
      <c r="AE53" s="688"/>
      <c r="AF53" s="688"/>
      <c r="AG53" s="688"/>
      <c r="AH53" s="689"/>
      <c r="AI53" s="706" t="s">
        <v>29</v>
      </c>
      <c r="AJ53" s="707"/>
      <c r="AK53" s="18"/>
      <c r="AT53" s="41"/>
    </row>
    <row r="54" spans="1:50" ht="21" customHeight="1" thickBot="1">
      <c r="A54" s="101"/>
      <c r="B54" s="112"/>
      <c r="C54" s="111" t="s">
        <v>36</v>
      </c>
      <c r="D54" s="68"/>
      <c r="E54" s="69"/>
      <c r="F54" s="69"/>
      <c r="G54" s="69"/>
      <c r="H54" s="69"/>
      <c r="I54" s="69"/>
      <c r="J54" s="69"/>
      <c r="K54" s="69"/>
      <c r="L54" s="69"/>
      <c r="M54" s="69"/>
      <c r="N54" s="69"/>
      <c r="O54" s="69"/>
      <c r="P54" s="69"/>
      <c r="Q54" s="69"/>
      <c r="R54" s="69"/>
      <c r="S54" s="69"/>
      <c r="T54" s="69"/>
      <c r="U54" s="69"/>
      <c r="V54" s="69"/>
      <c r="W54" s="69"/>
      <c r="X54" s="69"/>
      <c r="Y54" s="69"/>
      <c r="Z54" s="69"/>
      <c r="AA54" s="69"/>
      <c r="AB54" s="687">
        <v>29031594</v>
      </c>
      <c r="AC54" s="688"/>
      <c r="AD54" s="688"/>
      <c r="AE54" s="688"/>
      <c r="AF54" s="688"/>
      <c r="AG54" s="688"/>
      <c r="AH54" s="689"/>
      <c r="AI54" s="690" t="s">
        <v>29</v>
      </c>
      <c r="AJ54" s="691"/>
      <c r="AK54" s="18"/>
      <c r="AT54" s="41"/>
    </row>
    <row r="55" spans="1:50" ht="21" customHeight="1" thickBot="1">
      <c r="A55" s="65"/>
      <c r="B55" s="113"/>
      <c r="C55" s="70" t="s">
        <v>69</v>
      </c>
      <c r="D55" s="68"/>
      <c r="E55" s="69"/>
      <c r="F55" s="69"/>
      <c r="G55" s="69"/>
      <c r="H55" s="69"/>
      <c r="I55" s="69"/>
      <c r="J55" s="69"/>
      <c r="K55" s="69"/>
      <c r="L55" s="69"/>
      <c r="M55" s="69"/>
      <c r="N55" s="69"/>
      <c r="O55" s="69"/>
      <c r="P55" s="69"/>
      <c r="Q55" s="69"/>
      <c r="R55" s="69"/>
      <c r="S55" s="69"/>
      <c r="T55" s="69"/>
      <c r="U55" s="70"/>
      <c r="V55" s="71"/>
      <c r="W55" s="71"/>
      <c r="X55" s="71"/>
      <c r="Y55" s="71"/>
      <c r="Z55" s="72"/>
      <c r="AA55" s="72"/>
      <c r="AB55" s="692">
        <v>9097308</v>
      </c>
      <c r="AC55" s="693"/>
      <c r="AD55" s="693"/>
      <c r="AE55" s="693"/>
      <c r="AF55" s="693"/>
      <c r="AG55" s="693"/>
      <c r="AH55" s="694"/>
      <c r="AI55" s="690" t="s">
        <v>29</v>
      </c>
      <c r="AJ55" s="691"/>
      <c r="AK55" s="18"/>
      <c r="AL55" s="109"/>
      <c r="AT55" s="41"/>
    </row>
    <row r="56" spans="1:50" ht="21" customHeight="1" thickBot="1">
      <c r="A56" s="73"/>
      <c r="B56" s="114"/>
      <c r="C56" s="70" t="s">
        <v>38</v>
      </c>
      <c r="D56" s="75"/>
      <c r="E56" s="76"/>
      <c r="F56" s="76"/>
      <c r="G56" s="76"/>
      <c r="H56" s="76"/>
      <c r="I56" s="76"/>
      <c r="J56" s="76"/>
      <c r="K56" s="76"/>
      <c r="L56" s="76"/>
      <c r="M56" s="69"/>
      <c r="N56" s="69"/>
      <c r="O56" s="69"/>
      <c r="P56" s="69"/>
      <c r="Q56" s="69"/>
      <c r="R56" s="69"/>
      <c r="S56" s="69"/>
      <c r="T56" s="69"/>
      <c r="U56" s="70"/>
      <c r="V56" s="71"/>
      <c r="W56" s="71"/>
      <c r="X56" s="71"/>
      <c r="Y56" s="71"/>
      <c r="Z56" s="72"/>
      <c r="AA56" s="72"/>
      <c r="AB56" s="695"/>
      <c r="AC56" s="696"/>
      <c r="AD56" s="696"/>
      <c r="AE56" s="696"/>
      <c r="AF56" s="696"/>
      <c r="AG56" s="696"/>
      <c r="AH56" s="697"/>
      <c r="AI56" s="698" t="s">
        <v>29</v>
      </c>
      <c r="AJ56" s="699"/>
      <c r="AK56" s="18"/>
      <c r="AL56" s="109"/>
      <c r="AT56" s="41"/>
    </row>
    <row r="57" spans="1:50" ht="24" customHeight="1" thickBot="1">
      <c r="A57" s="115" t="s">
        <v>70</v>
      </c>
      <c r="B57" s="94" t="s">
        <v>71</v>
      </c>
      <c r="C57" s="94"/>
      <c r="D57" s="94"/>
      <c r="E57" s="94"/>
      <c r="F57" s="94"/>
      <c r="G57" s="94"/>
      <c r="H57" s="94"/>
      <c r="I57" s="94"/>
      <c r="J57" s="94"/>
      <c r="K57" s="94"/>
      <c r="L57" s="116"/>
      <c r="M57" s="116"/>
      <c r="N57" s="94"/>
      <c r="O57" s="94"/>
      <c r="P57" s="117"/>
      <c r="Q57" s="117"/>
      <c r="R57" s="118"/>
      <c r="S57" s="674" t="s">
        <v>72</v>
      </c>
      <c r="T57" s="675"/>
      <c r="U57" s="675"/>
      <c r="V57" s="675"/>
      <c r="W57" s="675"/>
      <c r="X57" s="676"/>
      <c r="Y57" s="677" t="s">
        <v>73</v>
      </c>
      <c r="Z57" s="678"/>
      <c r="AA57" s="678"/>
      <c r="AB57" s="678"/>
      <c r="AC57" s="678"/>
      <c r="AD57" s="679"/>
      <c r="AE57" s="677" t="s">
        <v>74</v>
      </c>
      <c r="AF57" s="678"/>
      <c r="AG57" s="678"/>
      <c r="AH57" s="678"/>
      <c r="AI57" s="678"/>
      <c r="AJ57" s="679"/>
      <c r="AL57" s="119" t="s">
        <v>75</v>
      </c>
      <c r="AT57" s="41"/>
    </row>
    <row r="58" spans="1:50" ht="21.75" customHeight="1" thickBot="1">
      <c r="A58" s="680"/>
      <c r="B58" s="681" t="s">
        <v>76</v>
      </c>
      <c r="C58" s="682"/>
      <c r="D58" s="682"/>
      <c r="E58" s="682"/>
      <c r="F58" s="682"/>
      <c r="G58" s="682"/>
      <c r="H58" s="682"/>
      <c r="I58" s="682"/>
      <c r="J58" s="682"/>
      <c r="K58" s="682"/>
      <c r="L58" s="682"/>
      <c r="M58" s="682"/>
      <c r="N58" s="682"/>
      <c r="O58" s="682"/>
      <c r="P58" s="682"/>
      <c r="Q58" s="682"/>
      <c r="R58" s="683"/>
      <c r="S58" s="684">
        <v>41516982</v>
      </c>
      <c r="T58" s="685"/>
      <c r="U58" s="685"/>
      <c r="V58" s="685"/>
      <c r="W58" s="686"/>
      <c r="X58" s="120" t="s">
        <v>29</v>
      </c>
      <c r="Y58" s="684">
        <v>142417254</v>
      </c>
      <c r="Z58" s="685"/>
      <c r="AA58" s="685"/>
      <c r="AB58" s="685"/>
      <c r="AC58" s="686"/>
      <c r="AD58" s="121" t="s">
        <v>29</v>
      </c>
      <c r="AE58" s="684">
        <v>22919002</v>
      </c>
      <c r="AF58" s="685"/>
      <c r="AG58" s="685"/>
      <c r="AH58" s="685"/>
      <c r="AI58" s="686"/>
      <c r="AJ58" s="122" t="s">
        <v>29</v>
      </c>
      <c r="AL58" s="119" t="s">
        <v>77</v>
      </c>
      <c r="AT58" s="41"/>
    </row>
    <row r="59" spans="1:50" ht="21.75" customHeight="1" thickBot="1">
      <c r="A59" s="680"/>
      <c r="B59" s="123" t="s">
        <v>78</v>
      </c>
      <c r="C59" s="124"/>
      <c r="D59" s="124"/>
      <c r="E59" s="124"/>
      <c r="F59" s="124"/>
      <c r="G59" s="124"/>
      <c r="H59" s="124"/>
      <c r="I59" s="124"/>
      <c r="J59" s="124"/>
      <c r="K59" s="124"/>
      <c r="L59" s="125"/>
      <c r="M59" s="125"/>
      <c r="N59" s="125"/>
      <c r="O59" s="125"/>
      <c r="P59" s="125"/>
      <c r="Q59" s="125"/>
      <c r="R59" s="126"/>
      <c r="S59" s="665">
        <v>141.6</v>
      </c>
      <c r="T59" s="666"/>
      <c r="U59" s="666"/>
      <c r="V59" s="666"/>
      <c r="W59" s="667"/>
      <c r="X59" s="127" t="s">
        <v>79</v>
      </c>
      <c r="Y59" s="665">
        <v>512.4</v>
      </c>
      <c r="Z59" s="666"/>
      <c r="AA59" s="666"/>
      <c r="AB59" s="666"/>
      <c r="AC59" s="667"/>
      <c r="AD59" s="128" t="s">
        <v>79</v>
      </c>
      <c r="AE59" s="665">
        <v>80.400000000000006</v>
      </c>
      <c r="AF59" s="666"/>
      <c r="AG59" s="666"/>
      <c r="AH59" s="666"/>
      <c r="AI59" s="667"/>
      <c r="AJ59" s="129" t="s">
        <v>79</v>
      </c>
      <c r="AL59" s="119" t="s">
        <v>80</v>
      </c>
      <c r="AT59" s="41"/>
    </row>
    <row r="60" spans="1:50" ht="21.75" customHeight="1" thickBot="1">
      <c r="A60" s="680"/>
      <c r="B60" s="130" t="s">
        <v>81</v>
      </c>
      <c r="C60" s="131"/>
      <c r="D60" s="131"/>
      <c r="E60" s="131"/>
      <c r="F60" s="131"/>
      <c r="G60" s="131"/>
      <c r="H60" s="131"/>
      <c r="I60" s="131"/>
      <c r="J60" s="131"/>
      <c r="K60" s="131"/>
      <c r="L60" s="132"/>
      <c r="M60" s="132"/>
      <c r="N60" s="132"/>
      <c r="O60" s="132"/>
      <c r="P60" s="132"/>
      <c r="Q60" s="132"/>
      <c r="R60" s="132"/>
      <c r="S60" s="668">
        <v>11.8</v>
      </c>
      <c r="T60" s="669"/>
      <c r="U60" s="669"/>
      <c r="V60" s="669"/>
      <c r="W60" s="670"/>
      <c r="X60" s="127" t="s">
        <v>79</v>
      </c>
      <c r="Y60" s="668">
        <v>42.7</v>
      </c>
      <c r="Z60" s="669"/>
      <c r="AA60" s="669"/>
      <c r="AB60" s="669"/>
      <c r="AC60" s="670"/>
      <c r="AD60" s="128" t="s">
        <v>79</v>
      </c>
      <c r="AE60" s="668">
        <v>6.7</v>
      </c>
      <c r="AF60" s="669"/>
      <c r="AG60" s="669"/>
      <c r="AH60" s="669"/>
      <c r="AI60" s="670"/>
      <c r="AJ60" s="129" t="s">
        <v>79</v>
      </c>
      <c r="AL60" s="119" t="s">
        <v>82</v>
      </c>
      <c r="AT60" s="41"/>
    </row>
    <row r="61" spans="1:50" ht="21.75" customHeight="1" thickBot="1">
      <c r="A61" s="680"/>
      <c r="B61" s="130" t="s">
        <v>83</v>
      </c>
      <c r="C61" s="133"/>
      <c r="D61" s="133"/>
      <c r="E61" s="133"/>
      <c r="F61" s="133"/>
      <c r="G61" s="133"/>
      <c r="H61" s="133"/>
      <c r="I61" s="133"/>
      <c r="J61" s="133"/>
      <c r="K61" s="133"/>
      <c r="L61" s="99"/>
      <c r="M61" s="99"/>
      <c r="N61" s="99"/>
      <c r="O61" s="99"/>
      <c r="P61" s="99"/>
      <c r="Q61" s="99"/>
      <c r="R61" s="99"/>
      <c r="S61" s="671">
        <f>ROUND(S58/S59,)</f>
        <v>293199</v>
      </c>
      <c r="T61" s="672"/>
      <c r="U61" s="672"/>
      <c r="V61" s="672"/>
      <c r="W61" s="673"/>
      <c r="X61" s="127" t="s">
        <v>29</v>
      </c>
      <c r="Y61" s="671">
        <f>ROUND(Y58/Y59,)</f>
        <v>277942</v>
      </c>
      <c r="Z61" s="672"/>
      <c r="AA61" s="672"/>
      <c r="AB61" s="672"/>
      <c r="AC61" s="673"/>
      <c r="AD61" s="127" t="s">
        <v>29</v>
      </c>
      <c r="AE61" s="671">
        <f>ROUND(AE58/AE59,)</f>
        <v>285062</v>
      </c>
      <c r="AF61" s="672"/>
      <c r="AG61" s="672"/>
      <c r="AH61" s="672"/>
      <c r="AI61" s="673"/>
      <c r="AJ61" s="129" t="s">
        <v>29</v>
      </c>
      <c r="AL61" s="119" t="s">
        <v>84</v>
      </c>
      <c r="AT61" s="41"/>
    </row>
    <row r="62" spans="1:50" ht="18" customHeight="1">
      <c r="A62" s="680"/>
      <c r="B62" s="649" t="s">
        <v>85</v>
      </c>
      <c r="C62" s="650"/>
      <c r="D62" s="650"/>
      <c r="E62" s="650"/>
      <c r="F62" s="650"/>
      <c r="G62" s="650"/>
      <c r="H62" s="650"/>
      <c r="I62" s="650"/>
      <c r="J62" s="650"/>
      <c r="K62" s="134"/>
      <c r="L62" s="135" t="s">
        <v>86</v>
      </c>
      <c r="M62" s="136"/>
      <c r="N62" s="136"/>
      <c r="O62" s="136"/>
      <c r="P62" s="136"/>
      <c r="Q62" s="136"/>
      <c r="R62" s="136"/>
      <c r="S62" s="646">
        <f>CEILING(AN63,1)</f>
        <v>64247</v>
      </c>
      <c r="T62" s="647"/>
      <c r="U62" s="647"/>
      <c r="V62" s="647"/>
      <c r="W62" s="647"/>
      <c r="X62" s="137" t="s">
        <v>87</v>
      </c>
      <c r="Y62" s="651"/>
      <c r="Z62" s="652"/>
      <c r="AA62" s="652"/>
      <c r="AB62" s="652"/>
      <c r="AC62" s="652"/>
      <c r="AD62" s="653"/>
      <c r="AE62" s="654"/>
      <c r="AF62" s="655"/>
      <c r="AG62" s="655"/>
      <c r="AH62" s="655"/>
      <c r="AI62" s="655"/>
      <c r="AJ62" s="656"/>
      <c r="AL62" s="138"/>
      <c r="AM62" s="139"/>
      <c r="AN62" s="140" t="s">
        <v>88</v>
      </c>
      <c r="AO62" s="141" t="s">
        <v>89</v>
      </c>
      <c r="AP62" s="140" t="s">
        <v>90</v>
      </c>
      <c r="AQ62" s="141" t="s">
        <v>91</v>
      </c>
      <c r="AR62" s="142" t="s">
        <v>92</v>
      </c>
      <c r="AS62" s="143" t="s">
        <v>93</v>
      </c>
      <c r="AT62" s="144" t="s">
        <v>94</v>
      </c>
      <c r="AU62" s="143"/>
      <c r="AV62" s="143"/>
      <c r="AW62" s="143"/>
      <c r="AX62" s="145"/>
    </row>
    <row r="63" spans="1:50" ht="18" customHeight="1">
      <c r="A63" s="680"/>
      <c r="B63" s="618"/>
      <c r="C63" s="570"/>
      <c r="D63" s="570"/>
      <c r="E63" s="570"/>
      <c r="F63" s="570"/>
      <c r="G63" s="570"/>
      <c r="H63" s="570"/>
      <c r="I63" s="570"/>
      <c r="J63" s="570"/>
      <c r="K63" s="146"/>
      <c r="L63" s="131"/>
      <c r="M63" s="147" t="s">
        <v>95</v>
      </c>
      <c r="N63" s="645">
        <f>T63</f>
        <v>9097375.2000000011</v>
      </c>
      <c r="O63" s="645"/>
      <c r="P63" s="645"/>
      <c r="Q63" s="147" t="s">
        <v>87</v>
      </c>
      <c r="R63" s="148" t="s">
        <v>96</v>
      </c>
      <c r="S63" s="149" t="s">
        <v>95</v>
      </c>
      <c r="T63" s="648">
        <f>S60*S62*12</f>
        <v>9097375.2000000011</v>
      </c>
      <c r="U63" s="648"/>
      <c r="V63" s="648"/>
      <c r="W63" s="150" t="s">
        <v>87</v>
      </c>
      <c r="X63" s="151" t="s">
        <v>96</v>
      </c>
      <c r="Y63" s="651"/>
      <c r="Z63" s="652"/>
      <c r="AA63" s="652"/>
      <c r="AB63" s="652"/>
      <c r="AC63" s="652"/>
      <c r="AD63" s="653"/>
      <c r="AE63" s="654"/>
      <c r="AF63" s="655"/>
      <c r="AG63" s="655"/>
      <c r="AH63" s="655"/>
      <c r="AI63" s="655"/>
      <c r="AJ63" s="656"/>
      <c r="AL63" s="152" t="s">
        <v>97</v>
      </c>
      <c r="AM63" s="152" t="s">
        <v>98</v>
      </c>
      <c r="AN63" s="153">
        <f>AB49/(S60*12)</f>
        <v>64246.525423728803</v>
      </c>
      <c r="AO63" s="154"/>
      <c r="AP63" s="153"/>
      <c r="AQ63" s="143"/>
      <c r="AR63" s="155"/>
      <c r="AS63" s="143"/>
      <c r="AT63" s="156" t="s">
        <v>99</v>
      </c>
      <c r="AU63" s="143"/>
      <c r="AV63" s="143"/>
      <c r="AW63" s="143"/>
      <c r="AX63" s="145"/>
    </row>
    <row r="64" spans="1:50" ht="18" customHeight="1" thickBot="1">
      <c r="A64" s="680"/>
      <c r="B64" s="618"/>
      <c r="C64" s="570"/>
      <c r="D64" s="570"/>
      <c r="E64" s="570"/>
      <c r="F64" s="570"/>
      <c r="G64" s="570"/>
      <c r="H64" s="570"/>
      <c r="I64" s="570"/>
      <c r="J64" s="570"/>
      <c r="K64" s="134"/>
      <c r="L64" s="135" t="s">
        <v>100</v>
      </c>
      <c r="M64" s="136"/>
      <c r="N64" s="136"/>
      <c r="O64" s="136"/>
      <c r="P64" s="136"/>
      <c r="Q64" s="136"/>
      <c r="R64" s="136"/>
      <c r="S64" s="657">
        <f>IF((CEILING(AN66,1)-AN66)-2*(CEILING(AO66,1)-AO66)&gt;=0,CEILING(AN66,1),CEILING(AN66+AS67/S60/12,1))</f>
        <v>22870</v>
      </c>
      <c r="T64" s="658"/>
      <c r="U64" s="658"/>
      <c r="V64" s="658"/>
      <c r="W64" s="658"/>
      <c r="X64" s="157" t="s">
        <v>87</v>
      </c>
      <c r="Y64" s="657">
        <f>IF((CEILING(AN66,1)-AN66)-2*(CEILING(AO66,1)-AO66)&gt;=0,CEILING(AO66,1),FLOOR(AO66,1))</f>
        <v>11435</v>
      </c>
      <c r="Z64" s="658"/>
      <c r="AA64" s="658"/>
      <c r="AB64" s="658"/>
      <c r="AC64" s="658"/>
      <c r="AD64" s="157" t="s">
        <v>87</v>
      </c>
      <c r="AE64" s="659"/>
      <c r="AF64" s="660"/>
      <c r="AG64" s="660"/>
      <c r="AH64" s="660"/>
      <c r="AI64" s="660"/>
      <c r="AJ64" s="661"/>
      <c r="AL64" s="158"/>
      <c r="AM64" s="159" t="s">
        <v>101</v>
      </c>
      <c r="AN64" s="160">
        <f>AB49</f>
        <v>9097308</v>
      </c>
      <c r="AO64" s="161"/>
      <c r="AP64" s="160"/>
      <c r="AQ64" s="162">
        <f>SUM(AN64:AP64)</f>
        <v>9097308</v>
      </c>
      <c r="AR64" s="163">
        <f>AQ64-S60*S62*12</f>
        <v>-67.200000001117587</v>
      </c>
      <c r="AS64" s="164" t="s">
        <v>102</v>
      </c>
      <c r="AT64" s="165"/>
      <c r="AU64" s="166"/>
      <c r="AV64" s="166"/>
      <c r="AW64" s="166"/>
      <c r="AX64" s="167"/>
    </row>
    <row r="65" spans="1:50" ht="18" customHeight="1" thickBot="1">
      <c r="A65" s="680"/>
      <c r="B65" s="618"/>
      <c r="C65" s="570"/>
      <c r="D65" s="570"/>
      <c r="E65" s="570"/>
      <c r="F65" s="570"/>
      <c r="G65" s="570"/>
      <c r="H65" s="570"/>
      <c r="I65" s="570"/>
      <c r="J65" s="570"/>
      <c r="K65" s="146"/>
      <c r="L65" s="131"/>
      <c r="M65" s="147" t="s">
        <v>95</v>
      </c>
      <c r="N65" s="645">
        <f>SUM(T65,Z65)</f>
        <v>9097686</v>
      </c>
      <c r="O65" s="645"/>
      <c r="P65" s="645"/>
      <c r="Q65" s="147" t="s">
        <v>87</v>
      </c>
      <c r="R65" s="148" t="s">
        <v>96</v>
      </c>
      <c r="S65" s="168" t="s">
        <v>95</v>
      </c>
      <c r="T65" s="645">
        <f>S60*S64*12</f>
        <v>3238392</v>
      </c>
      <c r="U65" s="645"/>
      <c r="V65" s="645"/>
      <c r="W65" s="147" t="s">
        <v>87</v>
      </c>
      <c r="X65" s="169" t="s">
        <v>96</v>
      </c>
      <c r="Y65" s="168" t="s">
        <v>95</v>
      </c>
      <c r="Z65" s="645">
        <f>Y60*Y64*12</f>
        <v>5859294.0000000009</v>
      </c>
      <c r="AA65" s="645"/>
      <c r="AB65" s="645"/>
      <c r="AC65" s="147" t="s">
        <v>87</v>
      </c>
      <c r="AD65" s="169" t="s">
        <v>96</v>
      </c>
      <c r="AE65" s="662"/>
      <c r="AF65" s="663"/>
      <c r="AG65" s="663"/>
      <c r="AH65" s="663"/>
      <c r="AI65" s="663"/>
      <c r="AJ65" s="664"/>
      <c r="AL65" s="152" t="s">
        <v>103</v>
      </c>
      <c r="AM65" s="170" t="s">
        <v>104</v>
      </c>
      <c r="AN65" s="171">
        <v>2</v>
      </c>
      <c r="AO65" s="172">
        <v>1</v>
      </c>
      <c r="AP65" s="173"/>
      <c r="AQ65" s="143"/>
      <c r="AR65" s="155"/>
      <c r="AS65" s="143"/>
      <c r="AT65" s="156" t="s">
        <v>105</v>
      </c>
      <c r="AU65" s="174">
        <f>AN65/AO65</f>
        <v>2</v>
      </c>
      <c r="AV65" s="175" t="str">
        <f>IF(AU65&lt;2,"  2以上となるよう配分比率を設定してください。","  2以上であることを確認してください")</f>
        <v xml:space="preserve">  2以上であることを確認してください</v>
      </c>
      <c r="AW65" s="175"/>
      <c r="AX65" s="176"/>
    </row>
    <row r="66" spans="1:50" ht="18" customHeight="1">
      <c r="A66" s="680"/>
      <c r="B66" s="618"/>
      <c r="C66" s="570"/>
      <c r="D66" s="570"/>
      <c r="E66" s="570"/>
      <c r="F66" s="570"/>
      <c r="G66" s="570"/>
      <c r="H66" s="570"/>
      <c r="I66" s="570"/>
      <c r="J66" s="570"/>
      <c r="K66" s="177"/>
      <c r="L66" s="135" t="s">
        <v>106</v>
      </c>
      <c r="M66" s="136"/>
      <c r="N66" s="136"/>
      <c r="O66" s="136"/>
      <c r="P66" s="136"/>
      <c r="Q66" s="136"/>
      <c r="R66" s="136"/>
      <c r="S66" s="646">
        <f>IF((CEILING(AN69,1)-AN69)-2*(CEILING(AO69,1)-AO69)&gt;=0,CEILING(AN69,1),CEILING(AN69+(AS69+AS70)/S60/12,1))</f>
        <v>21770</v>
      </c>
      <c r="T66" s="647"/>
      <c r="U66" s="647"/>
      <c r="V66" s="647"/>
      <c r="W66" s="647"/>
      <c r="X66" s="137" t="s">
        <v>87</v>
      </c>
      <c r="Y66" s="646">
        <f>IF((CEILING(AN69,1)-AN69)-2*(CEILING(AO69,1)-AO69)&gt;=0,CEILING(AO69,1),FLOOR(AO69,1))</f>
        <v>10885</v>
      </c>
      <c r="Z66" s="647"/>
      <c r="AA66" s="647"/>
      <c r="AB66" s="647"/>
      <c r="AC66" s="647"/>
      <c r="AD66" s="137" t="s">
        <v>87</v>
      </c>
      <c r="AE66" s="647">
        <f>IF(Y66-2*(CEILING(AP69,1))&gt;=0,CEILING(AP69,1),FLOOR(AP69,1))</f>
        <v>5442</v>
      </c>
      <c r="AF66" s="647"/>
      <c r="AG66" s="647"/>
      <c r="AH66" s="647"/>
      <c r="AI66" s="647"/>
      <c r="AJ66" s="178" t="s">
        <v>87</v>
      </c>
      <c r="AL66" s="179"/>
      <c r="AM66" s="180" t="s">
        <v>98</v>
      </c>
      <c r="AN66" s="181">
        <f>AB49/((S60+Y60/AU65)*12)</f>
        <v>22869.049773755651</v>
      </c>
      <c r="AO66" s="182">
        <f>AB49/((S60*AU65+Y60)*12)</f>
        <v>11434.524886877825</v>
      </c>
      <c r="AP66" s="181"/>
      <c r="AQ66" s="183"/>
      <c r="AR66" s="184"/>
      <c r="AS66" s="183"/>
      <c r="AT66" s="185"/>
      <c r="AU66" s="186"/>
      <c r="AV66" s="183"/>
      <c r="AW66" s="183"/>
      <c r="AX66" s="187"/>
    </row>
    <row r="67" spans="1:50" ht="18" customHeight="1" thickBot="1">
      <c r="A67" s="188"/>
      <c r="B67" s="618"/>
      <c r="C67" s="570"/>
      <c r="D67" s="570"/>
      <c r="E67" s="570"/>
      <c r="F67" s="570"/>
      <c r="G67" s="570"/>
      <c r="H67" s="570"/>
      <c r="I67" s="570"/>
      <c r="J67" s="570"/>
      <c r="K67" s="146"/>
      <c r="L67" s="133"/>
      <c r="M67" s="150" t="s">
        <v>95</v>
      </c>
      <c r="N67" s="648">
        <f>SUM(T67,Z67,AF67)</f>
        <v>9097642.8000000026</v>
      </c>
      <c r="O67" s="648"/>
      <c r="P67" s="648"/>
      <c r="Q67" s="150" t="s">
        <v>87</v>
      </c>
      <c r="R67" s="189" t="s">
        <v>96</v>
      </c>
      <c r="S67" s="149" t="s">
        <v>95</v>
      </c>
      <c r="T67" s="648">
        <f>S60*S66*12</f>
        <v>3082632.0000000005</v>
      </c>
      <c r="U67" s="648"/>
      <c r="V67" s="648"/>
      <c r="W67" s="150" t="s">
        <v>87</v>
      </c>
      <c r="X67" s="169" t="s">
        <v>96</v>
      </c>
      <c r="Y67" s="149" t="s">
        <v>95</v>
      </c>
      <c r="Z67" s="648">
        <f>Y60*Y66*12</f>
        <v>5577474.0000000009</v>
      </c>
      <c r="AA67" s="648"/>
      <c r="AB67" s="648"/>
      <c r="AC67" s="150" t="s">
        <v>87</v>
      </c>
      <c r="AD67" s="169" t="s">
        <v>96</v>
      </c>
      <c r="AE67" s="150" t="s">
        <v>95</v>
      </c>
      <c r="AF67" s="648">
        <f>AE60*AE66*12</f>
        <v>437536.80000000005</v>
      </c>
      <c r="AG67" s="648"/>
      <c r="AH67" s="648"/>
      <c r="AI67" s="150" t="s">
        <v>87</v>
      </c>
      <c r="AJ67" s="190" t="s">
        <v>96</v>
      </c>
      <c r="AL67" s="158"/>
      <c r="AM67" s="158" t="s">
        <v>101</v>
      </c>
      <c r="AN67" s="191">
        <f>AB49/(1+Y60/S60/AU65)</f>
        <v>3238257.4479638007</v>
      </c>
      <c r="AO67" s="192">
        <f>AB49/(S60/Y60*AU65+1)</f>
        <v>5859050.5520361997</v>
      </c>
      <c r="AP67" s="191"/>
      <c r="AQ67" s="162">
        <f>SUM(AN67:AP67)</f>
        <v>9097308</v>
      </c>
      <c r="AR67" s="163">
        <f>AQ67-S60*S64*12-Y60*Y64*12</f>
        <v>-378.00000000093132</v>
      </c>
      <c r="AS67" s="166">
        <f>IF((CEILING(AN66,1)-AN66)-2*(CEILING(AO66,1)-AO66)&gt;=0,0,(AO66-FLOOR(AO66,1))*Y60*12)</f>
        <v>0</v>
      </c>
      <c r="AT67" s="165"/>
      <c r="AU67" s="193"/>
      <c r="AV67" s="166"/>
      <c r="AW67" s="166"/>
      <c r="AX67" s="167"/>
    </row>
    <row r="68" spans="1:50" ht="18" customHeight="1" thickBot="1">
      <c r="A68" s="188"/>
      <c r="B68" s="618"/>
      <c r="C68" s="570"/>
      <c r="D68" s="570"/>
      <c r="E68" s="570"/>
      <c r="F68" s="570"/>
      <c r="G68" s="570"/>
      <c r="H68" s="570"/>
      <c r="I68" s="570"/>
      <c r="J68" s="570"/>
      <c r="K68" s="177"/>
      <c r="L68" s="135" t="s">
        <v>107</v>
      </c>
      <c r="M68" s="136"/>
      <c r="N68" s="136"/>
      <c r="O68" s="136"/>
      <c r="P68" s="136"/>
      <c r="Q68" s="136"/>
      <c r="R68" s="136"/>
      <c r="S68" s="641"/>
      <c r="T68" s="642"/>
      <c r="U68" s="642"/>
      <c r="V68" s="642"/>
      <c r="W68" s="643"/>
      <c r="X68" s="133" t="s">
        <v>87</v>
      </c>
      <c r="Y68" s="641"/>
      <c r="Z68" s="642"/>
      <c r="AA68" s="642"/>
      <c r="AB68" s="642"/>
      <c r="AC68" s="643"/>
      <c r="AD68" s="194" t="s">
        <v>87</v>
      </c>
      <c r="AE68" s="641"/>
      <c r="AF68" s="642"/>
      <c r="AG68" s="642"/>
      <c r="AH68" s="642"/>
      <c r="AI68" s="643"/>
      <c r="AJ68" s="195" t="s">
        <v>87</v>
      </c>
      <c r="AL68" s="152" t="s">
        <v>108</v>
      </c>
      <c r="AM68" s="185" t="s">
        <v>104</v>
      </c>
      <c r="AN68" s="171">
        <v>2</v>
      </c>
      <c r="AO68" s="196">
        <v>1</v>
      </c>
      <c r="AP68" s="197">
        <v>0.5</v>
      </c>
      <c r="AQ68" s="183"/>
      <c r="AR68" s="184"/>
      <c r="AS68" s="183"/>
      <c r="AT68" s="185" t="s">
        <v>105</v>
      </c>
      <c r="AU68" s="186">
        <f>AN68/AO68</f>
        <v>2</v>
      </c>
      <c r="AV68" s="198" t="str">
        <f>IF(AU68&lt;2,"  2以上となるよう配分比率を設定してください。","  2以上であることを確認してください")</f>
        <v xml:space="preserve">  2以上であることを確認してください</v>
      </c>
      <c r="AW68" s="198"/>
      <c r="AX68" s="199"/>
    </row>
    <row r="69" spans="1:50" ht="18" customHeight="1" thickBot="1">
      <c r="A69" s="188"/>
      <c r="B69" s="611"/>
      <c r="C69" s="612"/>
      <c r="D69" s="612"/>
      <c r="E69" s="612"/>
      <c r="F69" s="612"/>
      <c r="G69" s="612"/>
      <c r="H69" s="612"/>
      <c r="I69" s="570"/>
      <c r="J69" s="570"/>
      <c r="K69" s="200"/>
      <c r="L69" s="133"/>
      <c r="M69" s="201" t="s">
        <v>95</v>
      </c>
      <c r="N69" s="644">
        <f>SUM(T69,Z69,AF69)</f>
        <v>0</v>
      </c>
      <c r="O69" s="644"/>
      <c r="P69" s="644"/>
      <c r="Q69" s="201" t="s">
        <v>87</v>
      </c>
      <c r="R69" s="202" t="s">
        <v>96</v>
      </c>
      <c r="S69" s="203" t="s">
        <v>95</v>
      </c>
      <c r="T69" s="644">
        <f>S60*S68*12</f>
        <v>0</v>
      </c>
      <c r="U69" s="644"/>
      <c r="V69" s="644"/>
      <c r="W69" s="201" t="s">
        <v>87</v>
      </c>
      <c r="X69" s="204" t="s">
        <v>96</v>
      </c>
      <c r="Y69" s="201" t="s">
        <v>95</v>
      </c>
      <c r="Z69" s="644">
        <f>Y60*Y68*12</f>
        <v>0</v>
      </c>
      <c r="AA69" s="644"/>
      <c r="AB69" s="644"/>
      <c r="AC69" s="201" t="s">
        <v>87</v>
      </c>
      <c r="AD69" s="204" t="s">
        <v>96</v>
      </c>
      <c r="AE69" s="201" t="s">
        <v>95</v>
      </c>
      <c r="AF69" s="644">
        <f>AE60*AE68*12</f>
        <v>0</v>
      </c>
      <c r="AG69" s="644"/>
      <c r="AH69" s="644"/>
      <c r="AI69" s="201" t="s">
        <v>87</v>
      </c>
      <c r="AJ69" s="205" t="s">
        <v>96</v>
      </c>
      <c r="AL69" s="206"/>
      <c r="AM69" s="207" t="s">
        <v>98</v>
      </c>
      <c r="AN69" s="181">
        <f>AB49/((S60+Y60/AU68+AE60/AU70)*12)</f>
        <v>21769.102656137831</v>
      </c>
      <c r="AO69" s="182">
        <f>AB49/((S60*AU68+Y60+AE60/AU69)*12)</f>
        <v>10884.551328068916</v>
      </c>
      <c r="AP69" s="181">
        <f>AB49/((S60*AU70+Y60*AU69+AE60)*12)</f>
        <v>5442.2756640344578</v>
      </c>
      <c r="AQ69" s="183"/>
      <c r="AR69" s="184"/>
      <c r="AS69" s="208">
        <f>IF((CEILING(AN69,1)-AN69)-2*(CEILING(AO69,1)-AO69)&gt;=0,0,(AO69-FLOOR(AO69,1))*Y60*12)</f>
        <v>0</v>
      </c>
      <c r="AT69" s="185" t="s">
        <v>109</v>
      </c>
      <c r="AU69" s="186">
        <f>AO68/AP68</f>
        <v>2</v>
      </c>
      <c r="AV69" s="198" t="str">
        <f>IF(AU69&lt;2,"  2以上となるよう配分比率を設定してください。","  2以上であることを確認してください")</f>
        <v xml:space="preserve">  2以上であることを確認してください</v>
      </c>
      <c r="AW69" s="198"/>
      <c r="AX69" s="199"/>
    </row>
    <row r="70" spans="1:50" s="13" customFormat="1" ht="18" customHeight="1" thickBot="1">
      <c r="A70" s="209"/>
      <c r="B70" s="210" t="s">
        <v>110</v>
      </c>
      <c r="C70" s="94"/>
      <c r="D70" s="94"/>
      <c r="E70" s="94"/>
      <c r="F70" s="94"/>
      <c r="G70" s="94"/>
      <c r="H70" s="94"/>
      <c r="I70" s="94"/>
      <c r="J70" s="94"/>
      <c r="K70" s="211"/>
      <c r="L70" s="211"/>
      <c r="M70" s="94"/>
      <c r="N70" s="94"/>
      <c r="O70" s="94"/>
      <c r="P70" s="94"/>
      <c r="Q70" s="94"/>
      <c r="R70" s="94"/>
      <c r="S70" s="94"/>
      <c r="T70" s="94"/>
      <c r="U70" s="94"/>
      <c r="V70" s="94"/>
      <c r="W70" s="212"/>
      <c r="X70" s="634">
        <v>14</v>
      </c>
      <c r="Y70" s="635"/>
      <c r="Z70" s="213" t="s">
        <v>111</v>
      </c>
      <c r="AA70" s="214"/>
      <c r="AB70" s="214"/>
      <c r="AC70" s="636"/>
      <c r="AD70" s="636"/>
      <c r="AE70" s="213"/>
      <c r="AF70" s="213"/>
      <c r="AG70" s="213"/>
      <c r="AH70" s="215"/>
      <c r="AI70" s="216"/>
      <c r="AJ70" s="217"/>
      <c r="AL70" s="218"/>
      <c r="AM70" s="158" t="s">
        <v>101</v>
      </c>
      <c r="AN70" s="219">
        <f>AB49/(1+Y60/S60/AU68+AE60/S60/AU70)</f>
        <v>3082504.9361091168</v>
      </c>
      <c r="AO70" s="162">
        <f>AB49/(S60/Y60*AU68+1+AE60/Y60/AU69)</f>
        <v>5577244.1005025124</v>
      </c>
      <c r="AP70" s="219">
        <f>AB49/(S60/AE60*AU70+Y60/AE60*AU69+1)</f>
        <v>437558.96338837041</v>
      </c>
      <c r="AQ70" s="162">
        <f>SUM(AN70:AP70)</f>
        <v>9097308</v>
      </c>
      <c r="AR70" s="163">
        <f>AQ70-S60*S66*12-Y60*Y66*12-AE60*AE66*12</f>
        <v>-334.80000000097789</v>
      </c>
      <c r="AS70" s="220">
        <f>IF(Y66-2*(CEILING(AP69,1))&gt;=0,0,(AP69-FLOOR(AP69,1))*AE60*12)</f>
        <v>22.163388370407482</v>
      </c>
      <c r="AT70" s="165" t="s">
        <v>112</v>
      </c>
      <c r="AU70" s="166">
        <f>AN68/AP68</f>
        <v>4</v>
      </c>
      <c r="AV70" s="166"/>
      <c r="AW70" s="166"/>
      <c r="AX70" s="167"/>
    </row>
    <row r="71" spans="1:50" s="13" customFormat="1" ht="18" customHeight="1">
      <c r="A71" s="221"/>
      <c r="B71" s="222"/>
      <c r="C71" s="223" t="s">
        <v>113</v>
      </c>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225"/>
      <c r="AL71" s="226"/>
      <c r="AM71" s="227"/>
      <c r="AN71" s="228"/>
      <c r="AO71" s="228"/>
      <c r="AP71" s="228"/>
      <c r="AQ71" s="228"/>
      <c r="AR71" s="229"/>
      <c r="AT71" s="19"/>
    </row>
    <row r="72" spans="1:50" s="13" customFormat="1" ht="18" customHeight="1">
      <c r="A72" s="221"/>
      <c r="B72" s="222"/>
      <c r="C72" s="230"/>
      <c r="D72" s="223" t="s">
        <v>114</v>
      </c>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106"/>
      <c r="AJ72" s="225"/>
      <c r="AL72" s="226"/>
      <c r="AM72" s="227"/>
      <c r="AN72" s="228"/>
      <c r="AO72" s="228"/>
      <c r="AP72" s="228"/>
      <c r="AQ72" s="228"/>
      <c r="AR72" s="229"/>
      <c r="AT72" s="19"/>
    </row>
    <row r="73" spans="1:50" s="13" customFormat="1" ht="18" customHeight="1">
      <c r="A73" s="221"/>
      <c r="B73" s="222"/>
      <c r="C73" s="232"/>
      <c r="D73" s="223" t="s">
        <v>115</v>
      </c>
      <c r="E73" s="233"/>
      <c r="F73" s="233"/>
      <c r="G73" s="233"/>
      <c r="H73" s="233"/>
      <c r="I73" s="233"/>
      <c r="J73" s="233"/>
      <c r="K73" s="233"/>
      <c r="L73" s="233"/>
      <c r="M73" s="233"/>
      <c r="N73" s="233"/>
      <c r="O73" s="233"/>
      <c r="P73" s="233"/>
      <c r="Q73" s="233"/>
      <c r="R73" s="233"/>
      <c r="S73" s="233"/>
      <c r="T73" s="231"/>
      <c r="U73" s="231"/>
      <c r="V73" s="231"/>
      <c r="W73" s="231"/>
      <c r="X73" s="231"/>
      <c r="Y73" s="231"/>
      <c r="Z73" s="231"/>
      <c r="AA73" s="231"/>
      <c r="AB73" s="231"/>
      <c r="AC73" s="231"/>
      <c r="AD73" s="231"/>
      <c r="AE73" s="231"/>
      <c r="AF73" s="231"/>
      <c r="AG73" s="231"/>
      <c r="AH73" s="231"/>
      <c r="AI73" s="106"/>
      <c r="AJ73" s="225"/>
      <c r="AL73" s="226"/>
      <c r="AM73" s="227"/>
      <c r="AN73" s="228"/>
      <c r="AO73" s="228"/>
      <c r="AP73" s="228"/>
      <c r="AQ73" s="228"/>
      <c r="AR73" s="229"/>
      <c r="AT73" s="19"/>
    </row>
    <row r="74" spans="1:50" s="13" customFormat="1" ht="27" customHeight="1">
      <c r="A74" s="221"/>
      <c r="B74" s="222"/>
      <c r="C74" s="232"/>
      <c r="D74" s="637" t="s">
        <v>116</v>
      </c>
      <c r="E74" s="637"/>
      <c r="F74" s="637"/>
      <c r="G74" s="637"/>
      <c r="H74" s="637"/>
      <c r="I74" s="637"/>
      <c r="J74" s="637"/>
      <c r="K74" s="637"/>
      <c r="L74" s="637"/>
      <c r="M74" s="637"/>
      <c r="N74" s="637"/>
      <c r="O74" s="637"/>
      <c r="P74" s="637"/>
      <c r="Q74" s="637"/>
      <c r="R74" s="637"/>
      <c r="S74" s="637"/>
      <c r="T74" s="637"/>
      <c r="U74" s="637"/>
      <c r="V74" s="637"/>
      <c r="W74" s="637"/>
      <c r="X74" s="637"/>
      <c r="Y74" s="637"/>
      <c r="Z74" s="637"/>
      <c r="AA74" s="637"/>
      <c r="AB74" s="637"/>
      <c r="AC74" s="637"/>
      <c r="AD74" s="637"/>
      <c r="AE74" s="637"/>
      <c r="AF74" s="637"/>
      <c r="AG74" s="637"/>
      <c r="AH74" s="637"/>
      <c r="AI74" s="637"/>
      <c r="AJ74" s="225"/>
      <c r="AL74" s="226"/>
      <c r="AM74" s="227"/>
      <c r="AN74" s="228"/>
      <c r="AO74" s="228"/>
      <c r="AP74" s="228"/>
      <c r="AQ74" s="228"/>
      <c r="AR74" s="229"/>
      <c r="AT74" s="19"/>
    </row>
    <row r="75" spans="1:50" s="13" customFormat="1" ht="18" customHeight="1" thickBot="1">
      <c r="A75" s="234"/>
      <c r="B75" s="235"/>
      <c r="C75" s="236"/>
      <c r="D75" s="237" t="s">
        <v>117</v>
      </c>
      <c r="E75" s="238"/>
      <c r="F75" s="638"/>
      <c r="G75" s="638"/>
      <c r="H75" s="638"/>
      <c r="I75" s="638"/>
      <c r="J75" s="638"/>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239" t="s">
        <v>118</v>
      </c>
      <c r="AL75" s="226"/>
      <c r="AM75" s="227"/>
      <c r="AN75" s="228"/>
      <c r="AO75" s="228"/>
      <c r="AP75" s="228"/>
      <c r="AQ75" s="228"/>
      <c r="AR75" s="229"/>
      <c r="AT75" s="19"/>
    </row>
    <row r="76" spans="1:50" s="13" customFormat="1" ht="18" customHeight="1" thickBot="1">
      <c r="A76" s="15" t="s">
        <v>119</v>
      </c>
      <c r="B76" s="240" t="s">
        <v>120</v>
      </c>
      <c r="C76" s="241"/>
      <c r="D76" s="241"/>
      <c r="E76" s="241"/>
      <c r="F76" s="241"/>
      <c r="G76" s="241"/>
      <c r="H76" s="240"/>
      <c r="I76" s="240"/>
      <c r="J76" s="240"/>
      <c r="K76" s="240"/>
      <c r="L76" s="242"/>
      <c r="M76" s="77"/>
      <c r="N76" s="243" t="s">
        <v>27</v>
      </c>
      <c r="O76" s="78"/>
      <c r="P76" s="639">
        <v>2</v>
      </c>
      <c r="Q76" s="639"/>
      <c r="R76" s="78" t="s">
        <v>41</v>
      </c>
      <c r="S76" s="639">
        <v>6</v>
      </c>
      <c r="T76" s="639"/>
      <c r="U76" s="78" t="s">
        <v>42</v>
      </c>
      <c r="V76" s="640" t="s">
        <v>121</v>
      </c>
      <c r="W76" s="640"/>
      <c r="X76" s="78" t="s">
        <v>27</v>
      </c>
      <c r="Y76" s="78"/>
      <c r="Z76" s="639">
        <v>3</v>
      </c>
      <c r="AA76" s="639"/>
      <c r="AB76" s="78" t="s">
        <v>41</v>
      </c>
      <c r="AC76" s="639">
        <v>5</v>
      </c>
      <c r="AD76" s="639"/>
      <c r="AE76" s="78" t="s">
        <v>122</v>
      </c>
      <c r="AF76" s="78" t="s">
        <v>123</v>
      </c>
      <c r="AG76" s="78">
        <f>IF(P76&gt;=1,(Z76*12+AC76)-(P76*12+S76)+1,"")</f>
        <v>12</v>
      </c>
      <c r="AH76" s="640" t="s">
        <v>124</v>
      </c>
      <c r="AI76" s="640"/>
      <c r="AJ76" s="79" t="s">
        <v>125</v>
      </c>
    </row>
    <row r="77" spans="1:50" s="13" customFormat="1" ht="6" customHeight="1">
      <c r="A77" s="244"/>
      <c r="B77" s="245"/>
      <c r="C77" s="245"/>
      <c r="D77" s="245"/>
      <c r="E77" s="245"/>
      <c r="F77" s="245"/>
      <c r="G77" s="245"/>
      <c r="H77" s="245"/>
      <c r="I77" s="245"/>
      <c r="J77" s="245"/>
      <c r="K77" s="245"/>
      <c r="L77" s="245"/>
      <c r="M77" s="85"/>
      <c r="N77" s="85"/>
      <c r="O77" s="85"/>
      <c r="P77" s="85"/>
      <c r="Q77" s="85"/>
      <c r="R77" s="85"/>
      <c r="S77" s="85"/>
      <c r="T77" s="85"/>
      <c r="U77" s="85"/>
      <c r="V77" s="85"/>
      <c r="W77" s="85"/>
      <c r="X77" s="85"/>
      <c r="Y77" s="85"/>
      <c r="Z77" s="85"/>
      <c r="AA77" s="85"/>
      <c r="AB77" s="85"/>
      <c r="AC77" s="85"/>
      <c r="AD77" s="85"/>
      <c r="AE77" s="85"/>
      <c r="AF77" s="85"/>
      <c r="AG77" s="85"/>
      <c r="AH77" s="85"/>
      <c r="AI77" s="85"/>
      <c r="AJ77" s="86"/>
    </row>
    <row r="78" spans="1:50" s="13" customFormat="1" ht="13.5" customHeight="1">
      <c r="A78" s="84" t="s">
        <v>44</v>
      </c>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6"/>
    </row>
    <row r="79" spans="1:50" s="13" customFormat="1" ht="24" customHeight="1">
      <c r="A79" s="246" t="s">
        <v>126</v>
      </c>
      <c r="B79" s="630" t="s">
        <v>127</v>
      </c>
      <c r="C79" s="630"/>
      <c r="D79" s="630"/>
      <c r="E79" s="630"/>
      <c r="F79" s="630"/>
      <c r="G79" s="630"/>
      <c r="H79" s="630"/>
      <c r="I79" s="630"/>
      <c r="J79" s="630"/>
      <c r="K79" s="630"/>
      <c r="L79" s="630"/>
      <c r="M79" s="630"/>
      <c r="N79" s="630"/>
      <c r="O79" s="630"/>
      <c r="P79" s="630"/>
      <c r="Q79" s="630"/>
      <c r="R79" s="630"/>
      <c r="S79" s="630"/>
      <c r="T79" s="630"/>
      <c r="U79" s="630"/>
      <c r="V79" s="630"/>
      <c r="W79" s="630"/>
      <c r="X79" s="630"/>
      <c r="Y79" s="630"/>
      <c r="Z79" s="630"/>
      <c r="AA79" s="630"/>
      <c r="AB79" s="630"/>
      <c r="AC79" s="630"/>
      <c r="AD79" s="630"/>
      <c r="AE79" s="630"/>
      <c r="AF79" s="630"/>
      <c r="AG79" s="630"/>
      <c r="AH79" s="630"/>
      <c r="AI79" s="630"/>
      <c r="AJ79" s="630"/>
    </row>
    <row r="80" spans="1:50" s="13" customFormat="1" ht="24" customHeight="1">
      <c r="A80" s="246" t="s">
        <v>128</v>
      </c>
      <c r="B80" s="630" t="s">
        <v>129</v>
      </c>
      <c r="C80" s="630"/>
      <c r="D80" s="630"/>
      <c r="E80" s="630"/>
      <c r="F80" s="630"/>
      <c r="G80" s="630"/>
      <c r="H80" s="630"/>
      <c r="I80" s="630"/>
      <c r="J80" s="630"/>
      <c r="K80" s="630"/>
      <c r="L80" s="630"/>
      <c r="M80" s="630"/>
      <c r="N80" s="630"/>
      <c r="O80" s="630"/>
      <c r="P80" s="630"/>
      <c r="Q80" s="630"/>
      <c r="R80" s="630"/>
      <c r="S80" s="630"/>
      <c r="T80" s="630"/>
      <c r="U80" s="630"/>
      <c r="V80" s="630"/>
      <c r="W80" s="630"/>
      <c r="X80" s="630"/>
      <c r="Y80" s="630"/>
      <c r="Z80" s="630"/>
      <c r="AA80" s="630"/>
      <c r="AB80" s="630"/>
      <c r="AC80" s="630"/>
      <c r="AD80" s="630"/>
      <c r="AE80" s="630"/>
      <c r="AF80" s="630"/>
      <c r="AG80" s="630"/>
      <c r="AH80" s="630"/>
      <c r="AI80" s="630"/>
      <c r="AJ80" s="630"/>
    </row>
    <row r="81" spans="1:37" s="13" customFormat="1" ht="27" customHeight="1">
      <c r="A81" s="247" t="s">
        <v>126</v>
      </c>
      <c r="B81" s="631" t="s">
        <v>130</v>
      </c>
      <c r="C81" s="631"/>
      <c r="D81" s="631"/>
      <c r="E81" s="631"/>
      <c r="F81" s="631"/>
      <c r="G81" s="631"/>
      <c r="H81" s="631"/>
      <c r="I81" s="631"/>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row>
    <row r="82" spans="1:37" s="13" customFormat="1" ht="36" customHeight="1">
      <c r="A82" s="87" t="s">
        <v>126</v>
      </c>
      <c r="B82" s="632" t="s">
        <v>131</v>
      </c>
      <c r="C82" s="632"/>
      <c r="D82" s="632"/>
      <c r="E82" s="632"/>
      <c r="F82" s="632"/>
      <c r="G82" s="632"/>
      <c r="H82" s="632"/>
      <c r="I82" s="632"/>
      <c r="J82" s="632"/>
      <c r="K82" s="632"/>
      <c r="L82" s="632"/>
      <c r="M82" s="632"/>
      <c r="N82" s="632"/>
      <c r="O82" s="632"/>
      <c r="P82" s="632"/>
      <c r="Q82" s="632"/>
      <c r="R82" s="632"/>
      <c r="S82" s="632"/>
      <c r="T82" s="632"/>
      <c r="U82" s="632"/>
      <c r="V82" s="632"/>
      <c r="W82" s="632"/>
      <c r="X82" s="632"/>
      <c r="Y82" s="632"/>
      <c r="Z82" s="632"/>
      <c r="AA82" s="632"/>
      <c r="AB82" s="632"/>
      <c r="AC82" s="632"/>
      <c r="AD82" s="632"/>
      <c r="AE82" s="632"/>
      <c r="AF82" s="632"/>
      <c r="AG82" s="632"/>
      <c r="AH82" s="632"/>
      <c r="AI82" s="632"/>
      <c r="AJ82" s="632"/>
    </row>
    <row r="83" spans="1:37" s="13" customFormat="1" ht="36" customHeight="1">
      <c r="A83" s="247" t="s">
        <v>126</v>
      </c>
      <c r="B83" s="633" t="s">
        <v>132</v>
      </c>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633"/>
      <c r="AB83" s="633"/>
      <c r="AC83" s="633"/>
      <c r="AD83" s="633"/>
      <c r="AE83" s="633"/>
      <c r="AF83" s="633"/>
      <c r="AG83" s="633"/>
      <c r="AH83" s="633"/>
      <c r="AI83" s="633"/>
      <c r="AJ83" s="633"/>
    </row>
    <row r="84" spans="1:37" s="13" customFormat="1" ht="27" customHeight="1">
      <c r="A84" s="247" t="s">
        <v>126</v>
      </c>
      <c r="B84" s="633" t="s">
        <v>133</v>
      </c>
      <c r="C84" s="633"/>
      <c r="D84" s="633"/>
      <c r="E84" s="633"/>
      <c r="F84" s="633"/>
      <c r="G84" s="633"/>
      <c r="H84" s="633"/>
      <c r="I84" s="633"/>
      <c r="J84" s="633"/>
      <c r="K84" s="633"/>
      <c r="L84" s="633"/>
      <c r="M84" s="633"/>
      <c r="N84" s="633"/>
      <c r="O84" s="633"/>
      <c r="P84" s="633"/>
      <c r="Q84" s="633"/>
      <c r="R84" s="633"/>
      <c r="S84" s="633"/>
      <c r="T84" s="633"/>
      <c r="U84" s="633"/>
      <c r="V84" s="633"/>
      <c r="W84" s="633"/>
      <c r="X84" s="633"/>
      <c r="Y84" s="633"/>
      <c r="Z84" s="633"/>
      <c r="AA84" s="633"/>
      <c r="AB84" s="633"/>
      <c r="AC84" s="633"/>
      <c r="AD84" s="633"/>
      <c r="AE84" s="633"/>
      <c r="AF84" s="633"/>
      <c r="AG84" s="633"/>
      <c r="AH84" s="633"/>
      <c r="AI84" s="633"/>
      <c r="AJ84" s="633"/>
    </row>
    <row r="85" spans="1:37" s="13" customFormat="1" ht="9" customHeight="1">
      <c r="A85" s="248"/>
      <c r="B85" s="249"/>
      <c r="C85" s="249"/>
      <c r="D85" s="249"/>
      <c r="E85" s="249"/>
      <c r="F85" s="249"/>
      <c r="G85" s="249"/>
      <c r="H85" s="249"/>
      <c r="I85" s="249"/>
      <c r="J85" s="249"/>
      <c r="K85" s="249"/>
      <c r="L85" s="249"/>
      <c r="M85" s="248"/>
      <c r="N85" s="248"/>
      <c r="O85" s="250"/>
      <c r="P85" s="250"/>
      <c r="Q85" s="248"/>
      <c r="R85" s="250"/>
      <c r="S85" s="250"/>
      <c r="T85" s="248"/>
      <c r="U85" s="106"/>
      <c r="V85" s="106"/>
      <c r="W85" s="248"/>
      <c r="X85" s="248"/>
      <c r="Y85" s="250"/>
      <c r="Z85" s="250"/>
      <c r="AA85" s="248"/>
      <c r="AB85" s="250"/>
      <c r="AC85" s="250"/>
      <c r="AD85" s="248"/>
      <c r="AE85" s="248"/>
      <c r="AF85" s="248"/>
      <c r="AG85" s="248"/>
      <c r="AH85" s="248"/>
      <c r="AI85" s="248"/>
      <c r="AJ85" s="251"/>
    </row>
    <row r="86" spans="1:37" s="13" customFormat="1" ht="18" customHeight="1">
      <c r="A86" s="252" t="s">
        <v>134</v>
      </c>
      <c r="B86" s="248"/>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4"/>
    </row>
    <row r="87" spans="1:37" s="13" customFormat="1" ht="15.75" customHeight="1">
      <c r="A87" s="194"/>
      <c r="B87" s="248"/>
      <c r="C87" s="253"/>
      <c r="D87" s="253"/>
      <c r="E87" s="253"/>
      <c r="F87" s="253"/>
      <c r="G87" s="253"/>
      <c r="H87" s="253"/>
      <c r="I87" s="253"/>
      <c r="J87" s="253"/>
      <c r="K87" s="253"/>
      <c r="L87" s="253"/>
      <c r="M87" s="253"/>
      <c r="N87" s="253"/>
      <c r="O87" s="253"/>
      <c r="P87" s="253"/>
      <c r="Q87" s="253"/>
      <c r="R87" s="253"/>
      <c r="S87" s="253"/>
      <c r="T87" s="253"/>
      <c r="U87" s="253"/>
      <c r="V87" s="253"/>
      <c r="W87" s="253"/>
      <c r="X87" s="253"/>
      <c r="Y87" s="253"/>
      <c r="Z87" s="253"/>
      <c r="AA87" s="253"/>
      <c r="AB87" s="253"/>
      <c r="AC87" s="253"/>
      <c r="AD87" s="253"/>
      <c r="AE87" s="50"/>
      <c r="AF87" s="50"/>
      <c r="AG87" s="50"/>
      <c r="AH87" s="50"/>
      <c r="AI87" s="50"/>
      <c r="AJ87" s="50"/>
    </row>
    <row r="88" spans="1:37" s="13" customFormat="1" ht="18" customHeight="1">
      <c r="A88" s="255" t="s">
        <v>135</v>
      </c>
      <c r="B88" s="256"/>
      <c r="C88" s="257"/>
      <c r="D88" s="257"/>
      <c r="E88" s="253"/>
      <c r="F88" s="257"/>
      <c r="G88" s="257"/>
      <c r="H88" s="257"/>
      <c r="I88" s="253"/>
      <c r="J88" s="257"/>
      <c r="K88" s="257"/>
      <c r="L88" s="257"/>
      <c r="M88" s="257"/>
      <c r="N88" s="257"/>
      <c r="O88" s="253"/>
      <c r="P88" s="257"/>
      <c r="Q88" s="257"/>
      <c r="R88" s="257"/>
      <c r="S88" s="257"/>
      <c r="T88" s="257"/>
      <c r="U88" s="257"/>
      <c r="V88" s="253"/>
      <c r="W88" s="257"/>
      <c r="X88" s="257"/>
      <c r="Y88" s="253"/>
      <c r="Z88" s="253"/>
      <c r="AA88" s="257"/>
      <c r="AB88" s="257"/>
      <c r="AC88" s="257"/>
      <c r="AD88" s="257"/>
      <c r="AE88" s="50"/>
      <c r="AF88" s="246" t="s">
        <v>136</v>
      </c>
      <c r="AG88" s="258"/>
      <c r="AH88" s="259" t="s">
        <v>137</v>
      </c>
      <c r="AI88" s="258"/>
      <c r="AJ88" s="260"/>
      <c r="AK88" s="18"/>
    </row>
    <row r="89" spans="1:37" s="13" customFormat="1" ht="26.25" customHeight="1">
      <c r="A89" s="486" t="s">
        <v>138</v>
      </c>
      <c r="B89" s="487"/>
      <c r="C89" s="487"/>
      <c r="D89" s="617"/>
      <c r="E89" s="261"/>
      <c r="F89" s="262" t="s">
        <v>139</v>
      </c>
      <c r="G89" s="104"/>
      <c r="H89" s="104"/>
      <c r="I89" s="263"/>
      <c r="J89" s="262" t="s">
        <v>140</v>
      </c>
      <c r="K89" s="104"/>
      <c r="L89" s="104"/>
      <c r="M89" s="104"/>
      <c r="N89" s="104"/>
      <c r="O89" s="263"/>
      <c r="P89" s="262" t="s">
        <v>141</v>
      </c>
      <c r="Q89" s="104"/>
      <c r="R89" s="104"/>
      <c r="S89" s="104"/>
      <c r="T89" s="104"/>
      <c r="U89" s="104"/>
      <c r="V89" s="263"/>
      <c r="W89" s="262" t="s">
        <v>142</v>
      </c>
      <c r="X89" s="104"/>
      <c r="Y89" s="264"/>
      <c r="Z89" s="263"/>
      <c r="AA89" s="262" t="s">
        <v>143</v>
      </c>
      <c r="AB89" s="104"/>
      <c r="AC89" s="104"/>
      <c r="AD89" s="104"/>
      <c r="AE89" s="264"/>
      <c r="AF89" s="264"/>
      <c r="AG89" s="264"/>
      <c r="AH89" s="264"/>
      <c r="AI89" s="264"/>
      <c r="AJ89" s="265"/>
      <c r="AK89" s="18"/>
    </row>
    <row r="90" spans="1:37" s="13" customFormat="1" ht="18" customHeight="1">
      <c r="A90" s="608" t="s">
        <v>144</v>
      </c>
      <c r="B90" s="609"/>
      <c r="C90" s="609"/>
      <c r="D90" s="609"/>
      <c r="E90" s="266" t="s">
        <v>145</v>
      </c>
      <c r="F90" s="267"/>
      <c r="G90" s="268"/>
      <c r="H90" s="268"/>
      <c r="I90" s="269"/>
      <c r="J90" s="268"/>
      <c r="K90" s="268"/>
      <c r="L90" s="268"/>
      <c r="M90" s="268"/>
      <c r="N90" s="268"/>
      <c r="O90" s="270"/>
      <c r="P90" s="268"/>
      <c r="Q90" s="268"/>
      <c r="R90" s="268"/>
      <c r="S90" s="268"/>
      <c r="T90" s="268"/>
      <c r="U90" s="268"/>
      <c r="V90" s="270"/>
      <c r="W90" s="268"/>
      <c r="X90" s="268"/>
      <c r="Y90" s="269"/>
      <c r="Z90" s="269"/>
      <c r="AA90" s="268"/>
      <c r="AB90" s="268"/>
      <c r="AC90" s="268"/>
      <c r="AD90" s="268"/>
      <c r="AE90" s="268"/>
      <c r="AF90" s="268"/>
      <c r="AG90" s="268"/>
      <c r="AH90" s="268"/>
      <c r="AI90" s="268"/>
      <c r="AJ90" s="271"/>
      <c r="AK90" s="18"/>
    </row>
    <row r="91" spans="1:37" s="13" customFormat="1" ht="18" customHeight="1">
      <c r="A91" s="618"/>
      <c r="B91" s="570"/>
      <c r="C91" s="570"/>
      <c r="D91" s="570"/>
      <c r="E91" s="272"/>
      <c r="F91" s="270" t="s">
        <v>146</v>
      </c>
      <c r="G91" s="269"/>
      <c r="H91" s="269"/>
      <c r="I91" s="269"/>
      <c r="J91" s="269"/>
      <c r="K91" s="273"/>
      <c r="L91" s="270" t="s">
        <v>147</v>
      </c>
      <c r="M91" s="269"/>
      <c r="N91" s="269"/>
      <c r="O91" s="270"/>
      <c r="P91" s="270"/>
      <c r="Q91" s="274"/>
      <c r="R91" s="275"/>
      <c r="S91" s="270" t="s">
        <v>143</v>
      </c>
      <c r="T91" s="270"/>
      <c r="U91" s="270" t="s">
        <v>148</v>
      </c>
      <c r="V91" s="625"/>
      <c r="W91" s="625"/>
      <c r="X91" s="625"/>
      <c r="Y91" s="625"/>
      <c r="Z91" s="625"/>
      <c r="AA91" s="625"/>
      <c r="AB91" s="625"/>
      <c r="AC91" s="625"/>
      <c r="AD91" s="625"/>
      <c r="AE91" s="625"/>
      <c r="AF91" s="625"/>
      <c r="AG91" s="625"/>
      <c r="AH91" s="625"/>
      <c r="AI91" s="625"/>
      <c r="AJ91" s="276" t="s">
        <v>149</v>
      </c>
      <c r="AK91" s="18"/>
    </row>
    <row r="92" spans="1:37" s="13" customFormat="1" ht="18" customHeight="1" thickBot="1">
      <c r="A92" s="618"/>
      <c r="B92" s="570"/>
      <c r="C92" s="570"/>
      <c r="D92" s="570"/>
      <c r="E92" s="277" t="s">
        <v>150</v>
      </c>
      <c r="F92" s="274"/>
      <c r="G92" s="269"/>
      <c r="H92" s="269"/>
      <c r="I92" s="269"/>
      <c r="J92" s="269"/>
      <c r="K92" s="248"/>
      <c r="L92" s="269"/>
      <c r="M92" s="50"/>
      <c r="N92" s="50"/>
      <c r="O92" s="270"/>
      <c r="P92" s="274"/>
      <c r="Q92" s="274"/>
      <c r="R92" s="274"/>
      <c r="S92" s="278"/>
      <c r="T92" s="278"/>
      <c r="U92" s="278"/>
      <c r="V92" s="278"/>
      <c r="W92" s="278"/>
      <c r="X92" s="278"/>
      <c r="Y92" s="278"/>
      <c r="Z92" s="278"/>
      <c r="AA92" s="278"/>
      <c r="AB92" s="278"/>
      <c r="AC92" s="278"/>
      <c r="AD92" s="278"/>
      <c r="AE92" s="278"/>
      <c r="AF92" s="278"/>
      <c r="AG92" s="278"/>
      <c r="AH92" s="278"/>
      <c r="AI92" s="278"/>
      <c r="AJ92" s="279"/>
      <c r="AK92" s="18"/>
    </row>
    <row r="93" spans="1:37" s="13" customFormat="1" ht="75" customHeight="1" thickBot="1">
      <c r="A93" s="618"/>
      <c r="B93" s="570"/>
      <c r="C93" s="570"/>
      <c r="D93" s="570"/>
      <c r="E93" s="626" t="s">
        <v>151</v>
      </c>
      <c r="F93" s="627"/>
      <c r="G93" s="627"/>
      <c r="H93" s="627"/>
      <c r="I93" s="627"/>
      <c r="J93" s="627"/>
      <c r="K93" s="627"/>
      <c r="L93" s="627"/>
      <c r="M93" s="627"/>
      <c r="N93" s="627"/>
      <c r="O93" s="627"/>
      <c r="P93" s="627"/>
      <c r="Q93" s="627"/>
      <c r="R93" s="627"/>
      <c r="S93" s="627"/>
      <c r="T93" s="627"/>
      <c r="U93" s="627"/>
      <c r="V93" s="627"/>
      <c r="W93" s="627"/>
      <c r="X93" s="627"/>
      <c r="Y93" s="627"/>
      <c r="Z93" s="627"/>
      <c r="AA93" s="627"/>
      <c r="AB93" s="627"/>
      <c r="AC93" s="627"/>
      <c r="AD93" s="627"/>
      <c r="AE93" s="627"/>
      <c r="AF93" s="627"/>
      <c r="AG93" s="627"/>
      <c r="AH93" s="627"/>
      <c r="AI93" s="627"/>
      <c r="AJ93" s="628"/>
      <c r="AK93" s="18"/>
    </row>
    <row r="94" spans="1:37" s="13" customFormat="1" ht="12">
      <c r="A94" s="618"/>
      <c r="B94" s="570"/>
      <c r="C94" s="570"/>
      <c r="D94" s="570"/>
      <c r="E94" s="280" t="s">
        <v>152</v>
      </c>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81"/>
      <c r="AK94" s="18"/>
    </row>
    <row r="95" spans="1:37" s="13" customFormat="1" ht="12.75" thickBot="1">
      <c r="A95" s="618"/>
      <c r="B95" s="570"/>
      <c r="C95" s="570"/>
      <c r="D95" s="570"/>
      <c r="E95" s="280" t="s">
        <v>153</v>
      </c>
      <c r="F95" s="269"/>
      <c r="G95" s="269"/>
      <c r="H95" s="269"/>
      <c r="I95" s="269"/>
      <c r="J95" s="269"/>
      <c r="K95" s="269"/>
      <c r="L95" s="269"/>
      <c r="M95" s="269"/>
      <c r="N95" s="269"/>
      <c r="O95" s="269"/>
      <c r="P95" s="269"/>
      <c r="Q95" s="269"/>
      <c r="R95" s="269"/>
      <c r="S95" s="269"/>
      <c r="T95" s="269"/>
      <c r="U95" s="269"/>
      <c r="V95" s="269"/>
      <c r="W95" s="269"/>
      <c r="X95" s="269"/>
      <c r="Y95" s="269"/>
      <c r="Z95" s="269"/>
      <c r="AA95" s="269"/>
      <c r="AB95" s="269"/>
      <c r="AC95" s="269"/>
      <c r="AD95" s="269"/>
      <c r="AE95" s="269"/>
      <c r="AF95" s="269"/>
      <c r="AG95" s="269"/>
      <c r="AH95" s="269"/>
      <c r="AI95" s="269"/>
      <c r="AJ95" s="282"/>
      <c r="AK95" s="18"/>
    </row>
    <row r="96" spans="1:37" s="13" customFormat="1" ht="18" customHeight="1" thickBot="1">
      <c r="A96" s="611"/>
      <c r="B96" s="612"/>
      <c r="C96" s="612"/>
      <c r="D96" s="612"/>
      <c r="E96" s="283" t="s">
        <v>154</v>
      </c>
      <c r="F96" s="103"/>
      <c r="G96" s="103"/>
      <c r="H96" s="103"/>
      <c r="I96" s="103"/>
      <c r="J96" s="103"/>
      <c r="K96" s="103"/>
      <c r="L96" s="623" t="s">
        <v>155</v>
      </c>
      <c r="M96" s="624"/>
      <c r="N96" s="624"/>
      <c r="O96" s="629">
        <v>24</v>
      </c>
      <c r="P96" s="629"/>
      <c r="Q96" s="284" t="s">
        <v>156</v>
      </c>
      <c r="R96" s="629">
        <v>4</v>
      </c>
      <c r="S96" s="629"/>
      <c r="T96" s="284" t="s">
        <v>157</v>
      </c>
      <c r="U96" s="285" t="s">
        <v>158</v>
      </c>
      <c r="V96" s="286"/>
      <c r="W96" s="287" t="s">
        <v>159</v>
      </c>
      <c r="X96" s="285"/>
      <c r="Y96" s="285"/>
      <c r="Z96" s="286"/>
      <c r="AA96" s="287" t="s">
        <v>160</v>
      </c>
      <c r="AB96" s="285"/>
      <c r="AC96" s="285" t="s">
        <v>161</v>
      </c>
      <c r="AD96" s="285"/>
      <c r="AE96" s="285"/>
      <c r="AF96" s="285"/>
      <c r="AG96" s="285"/>
      <c r="AH96" s="285"/>
      <c r="AI96" s="285"/>
      <c r="AJ96" s="288"/>
      <c r="AK96" s="18"/>
    </row>
    <row r="97" spans="1:37" s="13" customFormat="1" ht="12" customHeight="1">
      <c r="A97" s="289"/>
      <c r="B97" s="289"/>
      <c r="C97" s="289"/>
      <c r="D97" s="289"/>
      <c r="E97" s="290"/>
      <c r="F97" s="250"/>
      <c r="G97" s="250"/>
      <c r="H97" s="250"/>
      <c r="I97" s="250"/>
      <c r="J97" s="250"/>
      <c r="K97" s="250"/>
      <c r="L97" s="270"/>
      <c r="M97" s="270"/>
      <c r="N97" s="250"/>
      <c r="O97" s="291"/>
      <c r="P97" s="291"/>
      <c r="Q97" s="291"/>
      <c r="R97" s="291"/>
      <c r="S97" s="291"/>
      <c r="T97" s="291"/>
      <c r="U97" s="250"/>
      <c r="V97" s="250"/>
      <c r="W97" s="292"/>
      <c r="X97" s="250"/>
      <c r="Y97" s="250"/>
      <c r="Z97" s="250"/>
      <c r="AA97" s="291"/>
      <c r="AB97" s="250"/>
      <c r="AC97" s="250"/>
      <c r="AD97" s="250"/>
      <c r="AE97" s="250"/>
      <c r="AF97" s="250"/>
      <c r="AG97" s="250"/>
      <c r="AH97" s="250"/>
      <c r="AI97" s="250"/>
      <c r="AJ97" s="293"/>
    </row>
    <row r="98" spans="1:37" s="13" customFormat="1" ht="12" customHeight="1">
      <c r="A98" s="50"/>
      <c r="B98" s="289"/>
      <c r="C98" s="289"/>
      <c r="D98" s="289"/>
      <c r="E98" s="290"/>
      <c r="F98" s="250"/>
      <c r="G98" s="250"/>
      <c r="H98" s="250"/>
      <c r="I98" s="250"/>
      <c r="J98" s="250"/>
      <c r="K98" s="250"/>
      <c r="L98" s="270"/>
      <c r="M98" s="270"/>
      <c r="N98" s="250"/>
      <c r="O98" s="291"/>
      <c r="P98" s="291"/>
      <c r="Q98" s="291"/>
      <c r="R98" s="291"/>
      <c r="S98" s="291"/>
      <c r="T98" s="291"/>
      <c r="U98" s="250"/>
      <c r="V98" s="250"/>
      <c r="W98" s="292"/>
      <c r="X98" s="250"/>
      <c r="Y98" s="250"/>
      <c r="Z98" s="250"/>
      <c r="AA98" s="291"/>
      <c r="AB98" s="250"/>
      <c r="AC98" s="250"/>
      <c r="AD98" s="250"/>
      <c r="AE98" s="250"/>
      <c r="AF98" s="250"/>
      <c r="AG98" s="250"/>
      <c r="AH98" s="250"/>
      <c r="AI98" s="250"/>
      <c r="AJ98" s="293"/>
    </row>
    <row r="99" spans="1:37" s="13" customFormat="1" ht="18" customHeight="1" thickBot="1">
      <c r="A99" s="294" t="s">
        <v>162</v>
      </c>
      <c r="B99" s="269"/>
      <c r="C99" s="269"/>
      <c r="D99" s="269"/>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46" t="s">
        <v>136</v>
      </c>
      <c r="AG99" s="295"/>
      <c r="AH99" s="296" t="s">
        <v>137</v>
      </c>
      <c r="AI99" s="295"/>
      <c r="AJ99" s="295"/>
      <c r="AK99" s="18"/>
    </row>
    <row r="100" spans="1:37" s="13" customFormat="1" ht="75" customHeight="1" thickBot="1">
      <c r="A100" s="486" t="s">
        <v>163</v>
      </c>
      <c r="B100" s="487"/>
      <c r="C100" s="487"/>
      <c r="D100" s="488"/>
      <c r="E100" s="605" t="s">
        <v>164</v>
      </c>
      <c r="F100" s="606"/>
      <c r="G100" s="606"/>
      <c r="H100" s="606"/>
      <c r="I100" s="606"/>
      <c r="J100" s="606"/>
      <c r="K100" s="606"/>
      <c r="L100" s="606"/>
      <c r="M100" s="606"/>
      <c r="N100" s="606"/>
      <c r="O100" s="606"/>
      <c r="P100" s="606"/>
      <c r="Q100" s="606"/>
      <c r="R100" s="606"/>
      <c r="S100" s="606"/>
      <c r="T100" s="606"/>
      <c r="U100" s="606"/>
      <c r="V100" s="606"/>
      <c r="W100" s="606"/>
      <c r="X100" s="606"/>
      <c r="Y100" s="606"/>
      <c r="Z100" s="606"/>
      <c r="AA100" s="606"/>
      <c r="AB100" s="606"/>
      <c r="AC100" s="606"/>
      <c r="AD100" s="606"/>
      <c r="AE100" s="606"/>
      <c r="AF100" s="606"/>
      <c r="AG100" s="606"/>
      <c r="AH100" s="606"/>
      <c r="AI100" s="606"/>
      <c r="AJ100" s="607"/>
      <c r="AK100" s="18"/>
    </row>
    <row r="101" spans="1:37" s="13" customFormat="1" ht="18" customHeight="1" thickBot="1">
      <c r="A101" s="608" t="s">
        <v>165</v>
      </c>
      <c r="B101" s="609"/>
      <c r="C101" s="609"/>
      <c r="D101" s="610"/>
      <c r="E101" s="297"/>
      <c r="F101" s="267" t="s">
        <v>166</v>
      </c>
      <c r="G101" s="268"/>
      <c r="H101" s="268"/>
      <c r="I101" s="268"/>
      <c r="J101" s="268"/>
      <c r="K101" s="268"/>
      <c r="L101" s="268"/>
      <c r="M101" s="268"/>
      <c r="N101" s="297"/>
      <c r="O101" s="267" t="s">
        <v>167</v>
      </c>
      <c r="P101" s="268"/>
      <c r="Q101" s="268"/>
      <c r="R101" s="268"/>
      <c r="S101" s="268"/>
      <c r="T101" s="268"/>
      <c r="U101" s="297"/>
      <c r="V101" s="267" t="s">
        <v>168</v>
      </c>
      <c r="W101" s="268"/>
      <c r="X101" s="268"/>
      <c r="Y101" s="268"/>
      <c r="Z101" s="268"/>
      <c r="AA101" s="268"/>
      <c r="AB101" s="268"/>
      <c r="AC101" s="268"/>
      <c r="AD101" s="268"/>
      <c r="AE101" s="268"/>
      <c r="AF101" s="268"/>
      <c r="AG101" s="268"/>
      <c r="AH101" s="268"/>
      <c r="AI101" s="268"/>
      <c r="AJ101" s="271"/>
      <c r="AK101" s="18"/>
    </row>
    <row r="102" spans="1:37" s="13" customFormat="1" ht="14.25" customHeight="1" thickBot="1">
      <c r="A102" s="611"/>
      <c r="B102" s="612"/>
      <c r="C102" s="612"/>
      <c r="D102" s="613"/>
      <c r="E102" s="262" t="s">
        <v>169</v>
      </c>
      <c r="F102" s="262"/>
      <c r="G102" s="104"/>
      <c r="H102" s="104"/>
      <c r="I102" s="104"/>
      <c r="J102" s="104"/>
      <c r="K102" s="104"/>
      <c r="L102" s="104"/>
      <c r="M102" s="104"/>
      <c r="N102" s="104"/>
      <c r="O102" s="262"/>
      <c r="P102" s="614"/>
      <c r="Q102" s="615"/>
      <c r="R102" s="615"/>
      <c r="S102" s="615"/>
      <c r="T102" s="615"/>
      <c r="U102" s="615"/>
      <c r="V102" s="615"/>
      <c r="W102" s="615"/>
      <c r="X102" s="615"/>
      <c r="Y102" s="615"/>
      <c r="Z102" s="615"/>
      <c r="AA102" s="615"/>
      <c r="AB102" s="615"/>
      <c r="AC102" s="615"/>
      <c r="AD102" s="615"/>
      <c r="AE102" s="615"/>
      <c r="AF102" s="615"/>
      <c r="AG102" s="615"/>
      <c r="AH102" s="615"/>
      <c r="AI102" s="615"/>
      <c r="AJ102" s="616"/>
      <c r="AK102" s="18"/>
    </row>
    <row r="103" spans="1:37" s="13" customFormat="1" ht="26.25" customHeight="1">
      <c r="A103" s="486" t="s">
        <v>138</v>
      </c>
      <c r="B103" s="487"/>
      <c r="C103" s="487"/>
      <c r="D103" s="617"/>
      <c r="E103" s="298"/>
      <c r="F103" s="262" t="s">
        <v>139</v>
      </c>
      <c r="G103" s="104"/>
      <c r="H103" s="104"/>
      <c r="I103" s="298"/>
      <c r="J103" s="262" t="s">
        <v>140</v>
      </c>
      <c r="K103" s="104"/>
      <c r="L103" s="104"/>
      <c r="M103" s="104"/>
      <c r="N103" s="104"/>
      <c r="O103" s="299"/>
      <c r="P103" s="262" t="s">
        <v>141</v>
      </c>
      <c r="Q103" s="104"/>
      <c r="R103" s="104"/>
      <c r="S103" s="104"/>
      <c r="T103" s="104"/>
      <c r="U103" s="104"/>
      <c r="V103" s="299"/>
      <c r="W103" s="262" t="s">
        <v>142</v>
      </c>
      <c r="X103" s="104"/>
      <c r="Y103" s="298"/>
      <c r="Z103" s="262" t="s">
        <v>143</v>
      </c>
      <c r="AA103" s="262"/>
      <c r="AB103" s="104"/>
      <c r="AC103" s="104"/>
      <c r="AD103" s="104"/>
      <c r="AE103" s="104"/>
      <c r="AF103" s="104"/>
      <c r="AG103" s="104"/>
      <c r="AH103" s="104"/>
      <c r="AI103" s="104"/>
      <c r="AJ103" s="300"/>
      <c r="AK103" s="18"/>
    </row>
    <row r="104" spans="1:37" s="13" customFormat="1" ht="15" customHeight="1">
      <c r="A104" s="608" t="s">
        <v>144</v>
      </c>
      <c r="B104" s="609"/>
      <c r="C104" s="609"/>
      <c r="D104" s="609"/>
      <c r="E104" s="266" t="s">
        <v>170</v>
      </c>
      <c r="F104" s="267"/>
      <c r="G104" s="268"/>
      <c r="H104" s="268"/>
      <c r="I104" s="268"/>
      <c r="J104" s="268"/>
      <c r="K104" s="268"/>
      <c r="L104" s="268"/>
      <c r="M104" s="268"/>
      <c r="N104" s="268"/>
      <c r="O104" s="267"/>
      <c r="P104" s="268"/>
      <c r="Q104" s="268"/>
      <c r="R104" s="268"/>
      <c r="S104" s="268"/>
      <c r="T104" s="268"/>
      <c r="U104" s="268"/>
      <c r="V104" s="267"/>
      <c r="W104" s="268"/>
      <c r="X104" s="268"/>
      <c r="Y104" s="268"/>
      <c r="Z104" s="268"/>
      <c r="AA104" s="268"/>
      <c r="AB104" s="268"/>
      <c r="AC104" s="268"/>
      <c r="AD104" s="268"/>
      <c r="AE104" s="268"/>
      <c r="AF104" s="268"/>
      <c r="AG104" s="268"/>
      <c r="AH104" s="268"/>
      <c r="AI104" s="268"/>
      <c r="AJ104" s="271"/>
      <c r="AK104" s="18"/>
    </row>
    <row r="105" spans="1:37" s="13" customFormat="1" ht="18" customHeight="1">
      <c r="A105" s="618"/>
      <c r="B105" s="570"/>
      <c r="C105" s="570"/>
      <c r="D105" s="570"/>
      <c r="E105" s="301"/>
      <c r="F105" s="270" t="s">
        <v>146</v>
      </c>
      <c r="G105" s="269"/>
      <c r="H105" s="269"/>
      <c r="I105" s="269"/>
      <c r="J105" s="269"/>
      <c r="K105" s="302"/>
      <c r="L105" s="270" t="s">
        <v>171</v>
      </c>
      <c r="M105" s="269"/>
      <c r="N105" s="269"/>
      <c r="O105" s="270"/>
      <c r="P105" s="270"/>
      <c r="Q105" s="274"/>
      <c r="R105" s="230"/>
      <c r="S105" s="270" t="s">
        <v>143</v>
      </c>
      <c r="T105" s="270"/>
      <c r="U105" s="270" t="s">
        <v>148</v>
      </c>
      <c r="V105" s="619"/>
      <c r="W105" s="619"/>
      <c r="X105" s="619"/>
      <c r="Y105" s="619"/>
      <c r="Z105" s="619"/>
      <c r="AA105" s="619"/>
      <c r="AB105" s="619"/>
      <c r="AC105" s="619"/>
      <c r="AD105" s="619"/>
      <c r="AE105" s="619"/>
      <c r="AF105" s="619"/>
      <c r="AG105" s="619"/>
      <c r="AH105" s="619"/>
      <c r="AI105" s="619"/>
      <c r="AJ105" s="276" t="s">
        <v>172</v>
      </c>
      <c r="AK105" s="18"/>
    </row>
    <row r="106" spans="1:37" s="13" customFormat="1" ht="15.75" customHeight="1" thickBot="1">
      <c r="A106" s="618"/>
      <c r="B106" s="570"/>
      <c r="C106" s="570"/>
      <c r="D106" s="570"/>
      <c r="E106" s="277" t="s">
        <v>150</v>
      </c>
      <c r="F106" s="274"/>
      <c r="G106" s="269"/>
      <c r="H106" s="269"/>
      <c r="I106" s="269"/>
      <c r="J106" s="269"/>
      <c r="K106" s="248"/>
      <c r="L106" s="269"/>
      <c r="M106" s="303" t="s">
        <v>173</v>
      </c>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6"/>
      <c r="AK106" s="18"/>
    </row>
    <row r="107" spans="1:37" s="13" customFormat="1" ht="75" customHeight="1" thickBot="1">
      <c r="A107" s="618"/>
      <c r="B107" s="570"/>
      <c r="C107" s="570"/>
      <c r="D107" s="570"/>
      <c r="E107" s="620" t="s">
        <v>174</v>
      </c>
      <c r="F107" s="621"/>
      <c r="G107" s="621"/>
      <c r="H107" s="621"/>
      <c r="I107" s="621"/>
      <c r="J107" s="621"/>
      <c r="K107" s="621"/>
      <c r="L107" s="621"/>
      <c r="M107" s="621"/>
      <c r="N107" s="621"/>
      <c r="O107" s="621"/>
      <c r="P107" s="621"/>
      <c r="Q107" s="621"/>
      <c r="R107" s="621"/>
      <c r="S107" s="621"/>
      <c r="T107" s="621"/>
      <c r="U107" s="621"/>
      <c r="V107" s="621"/>
      <c r="W107" s="621"/>
      <c r="X107" s="621"/>
      <c r="Y107" s="621"/>
      <c r="Z107" s="621"/>
      <c r="AA107" s="621"/>
      <c r="AB107" s="621"/>
      <c r="AC107" s="621"/>
      <c r="AD107" s="621"/>
      <c r="AE107" s="621"/>
      <c r="AF107" s="621"/>
      <c r="AG107" s="621"/>
      <c r="AH107" s="621"/>
      <c r="AI107" s="621"/>
      <c r="AJ107" s="622"/>
      <c r="AK107" s="18"/>
    </row>
    <row r="108" spans="1:37" s="13" customFormat="1" ht="12">
      <c r="A108" s="618"/>
      <c r="B108" s="570"/>
      <c r="C108" s="570"/>
      <c r="D108" s="570"/>
      <c r="E108" s="280" t="s">
        <v>152</v>
      </c>
      <c r="F108" s="278"/>
      <c r="G108" s="278"/>
      <c r="H108" s="278"/>
      <c r="I108" s="278"/>
      <c r="J108" s="278"/>
      <c r="K108" s="278"/>
      <c r="L108" s="278"/>
      <c r="M108" s="278"/>
      <c r="N108" s="278"/>
      <c r="O108" s="278"/>
      <c r="P108" s="278"/>
      <c r="Q108" s="278"/>
      <c r="R108" s="278"/>
      <c r="S108" s="278"/>
      <c r="T108" s="278"/>
      <c r="U108" s="278"/>
      <c r="V108" s="278"/>
      <c r="W108" s="278"/>
      <c r="X108" s="278"/>
      <c r="Y108" s="278"/>
      <c r="Z108" s="278"/>
      <c r="AA108" s="278"/>
      <c r="AB108" s="278"/>
      <c r="AC108" s="278"/>
      <c r="AD108" s="278"/>
      <c r="AE108" s="278" t="s">
        <v>175</v>
      </c>
      <c r="AF108" s="278"/>
      <c r="AG108" s="278"/>
      <c r="AH108" s="278"/>
      <c r="AI108" s="278"/>
      <c r="AJ108" s="281"/>
      <c r="AK108" s="18"/>
    </row>
    <row r="109" spans="1:37" s="13" customFormat="1" ht="12">
      <c r="A109" s="618"/>
      <c r="B109" s="570"/>
      <c r="C109" s="570"/>
      <c r="D109" s="570"/>
      <c r="E109" s="280" t="s">
        <v>176</v>
      </c>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81"/>
      <c r="AK109" s="18"/>
    </row>
    <row r="110" spans="1:37" s="13" customFormat="1" ht="14.25" thickBot="1">
      <c r="A110" s="618"/>
      <c r="B110" s="570"/>
      <c r="C110" s="570"/>
      <c r="D110" s="570"/>
      <c r="E110" s="280" t="s">
        <v>177</v>
      </c>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c r="AB110" s="269"/>
      <c r="AC110" s="269"/>
      <c r="AD110" s="269"/>
      <c r="AE110" s="269"/>
      <c r="AF110" s="269"/>
      <c r="AG110" s="269"/>
      <c r="AH110" s="269"/>
      <c r="AI110" s="269"/>
      <c r="AJ110" s="282"/>
      <c r="AK110" s="45"/>
    </row>
    <row r="111" spans="1:37" s="13" customFormat="1" ht="18" customHeight="1" thickBot="1">
      <c r="A111" s="611"/>
      <c r="B111" s="612"/>
      <c r="C111" s="612"/>
      <c r="D111" s="612"/>
      <c r="E111" s="283" t="s">
        <v>154</v>
      </c>
      <c r="F111" s="103"/>
      <c r="G111" s="103"/>
      <c r="H111" s="103"/>
      <c r="I111" s="103"/>
      <c r="J111" s="103"/>
      <c r="K111" s="304"/>
      <c r="L111" s="623" t="s">
        <v>27</v>
      </c>
      <c r="M111" s="624"/>
      <c r="N111" s="596" t="s">
        <v>178</v>
      </c>
      <c r="O111" s="596"/>
      <c r="P111" s="284" t="s">
        <v>156</v>
      </c>
      <c r="Q111" s="596">
        <v>10</v>
      </c>
      <c r="R111" s="596"/>
      <c r="S111" s="284" t="s">
        <v>157</v>
      </c>
      <c r="T111" s="285" t="s">
        <v>179</v>
      </c>
      <c r="U111" s="305"/>
      <c r="V111" s="287" t="s">
        <v>159</v>
      </c>
      <c r="W111" s="285"/>
      <c r="X111" s="285"/>
      <c r="Y111" s="305"/>
      <c r="Z111" s="284" t="s">
        <v>160</v>
      </c>
      <c r="AA111" s="285"/>
      <c r="AB111" s="285" t="s">
        <v>180</v>
      </c>
      <c r="AC111" s="285"/>
      <c r="AD111" s="285"/>
      <c r="AE111" s="285"/>
      <c r="AF111" s="285"/>
      <c r="AG111" s="285"/>
      <c r="AH111" s="285"/>
      <c r="AI111" s="285"/>
      <c r="AJ111" s="288"/>
      <c r="AK111" s="18"/>
    </row>
    <row r="112" spans="1:37" s="13" customFormat="1" ht="12" customHeight="1">
      <c r="A112" s="253"/>
      <c r="B112" s="253"/>
      <c r="C112" s="253"/>
      <c r="D112" s="253"/>
      <c r="E112" s="290"/>
      <c r="F112" s="250"/>
      <c r="G112" s="250"/>
      <c r="H112" s="250"/>
      <c r="I112" s="250"/>
      <c r="J112" s="250"/>
      <c r="K112" s="250"/>
      <c r="L112" s="291"/>
      <c r="M112" s="291"/>
      <c r="N112" s="291"/>
      <c r="O112" s="291"/>
      <c r="P112" s="291"/>
      <c r="Q112" s="291"/>
      <c r="R112" s="291"/>
      <c r="S112" s="291"/>
      <c r="T112" s="250"/>
      <c r="U112" s="250"/>
      <c r="V112" s="292"/>
      <c r="W112" s="250"/>
      <c r="X112" s="250"/>
      <c r="Y112" s="250"/>
      <c r="Z112" s="291"/>
      <c r="AA112" s="250"/>
      <c r="AB112" s="250"/>
      <c r="AC112" s="250"/>
      <c r="AD112" s="250"/>
      <c r="AE112" s="250"/>
      <c r="AF112" s="250"/>
      <c r="AG112" s="250"/>
      <c r="AH112" s="250"/>
      <c r="AI112" s="250"/>
      <c r="AJ112" s="293"/>
      <c r="AK112" s="18"/>
    </row>
    <row r="113" spans="1:38" s="13" customFormat="1" ht="18" customHeight="1">
      <c r="A113" s="306" t="s">
        <v>181</v>
      </c>
      <c r="B113" s="253"/>
      <c r="C113" s="253"/>
      <c r="D113" s="253"/>
      <c r="E113" s="290"/>
      <c r="F113" s="250"/>
      <c r="G113" s="250"/>
      <c r="H113" s="250"/>
      <c r="I113" s="250"/>
      <c r="J113" s="250"/>
      <c r="K113" s="250"/>
      <c r="L113" s="291"/>
      <c r="M113" s="291"/>
      <c r="N113" s="291"/>
      <c r="O113" s="291"/>
      <c r="P113" s="291"/>
      <c r="Q113" s="291"/>
      <c r="R113" s="291"/>
      <c r="S113" s="291"/>
      <c r="T113" s="250"/>
      <c r="U113" s="250"/>
      <c r="V113" s="292"/>
      <c r="W113" s="250"/>
      <c r="X113" s="250"/>
      <c r="Y113" s="250"/>
      <c r="Z113" s="291"/>
      <c r="AA113" s="250"/>
      <c r="AB113" s="250"/>
      <c r="AC113" s="250"/>
      <c r="AD113" s="250"/>
      <c r="AE113" s="250"/>
      <c r="AF113" s="250"/>
      <c r="AG113" s="250"/>
      <c r="AH113" s="250"/>
      <c r="AI113" s="250"/>
      <c r="AJ113" s="293"/>
      <c r="AK113" s="18"/>
    </row>
    <row r="114" spans="1:38" s="13" customFormat="1" ht="12.75" thickBot="1">
      <c r="A114" s="255"/>
      <c r="B114" s="257"/>
      <c r="C114" s="257"/>
      <c r="D114" s="257"/>
      <c r="E114" s="290"/>
      <c r="F114" s="250"/>
      <c r="G114" s="250"/>
      <c r="H114" s="250"/>
      <c r="I114" s="250"/>
      <c r="J114" s="250"/>
      <c r="K114" s="250"/>
      <c r="L114" s="291"/>
      <c r="M114" s="291"/>
      <c r="N114" s="291"/>
      <c r="O114" s="291"/>
      <c r="P114" s="291"/>
      <c r="Q114" s="291"/>
      <c r="R114" s="291"/>
      <c r="S114" s="291"/>
      <c r="T114" s="250"/>
      <c r="U114" s="250"/>
      <c r="V114" s="292"/>
      <c r="W114" s="250"/>
      <c r="X114" s="250"/>
      <c r="Y114" s="250"/>
      <c r="Z114" s="291"/>
      <c r="AA114" s="250"/>
      <c r="AB114" s="250"/>
      <c r="AC114" s="250"/>
      <c r="AD114" s="250"/>
      <c r="AE114" s="250"/>
      <c r="AF114" s="250"/>
      <c r="AG114" s="250"/>
      <c r="AH114" s="250"/>
      <c r="AI114" s="250"/>
      <c r="AJ114" s="307" t="s">
        <v>182</v>
      </c>
    </row>
    <row r="115" spans="1:38" s="13" customFormat="1" ht="70.5" customHeight="1" thickBot="1">
      <c r="A115" s="486" t="s">
        <v>183</v>
      </c>
      <c r="B115" s="487"/>
      <c r="C115" s="487"/>
      <c r="D115" s="488"/>
      <c r="E115" s="597"/>
      <c r="F115" s="598"/>
      <c r="G115" s="598"/>
      <c r="H115" s="598"/>
      <c r="I115" s="598"/>
      <c r="J115" s="598"/>
      <c r="K115" s="598"/>
      <c r="L115" s="598"/>
      <c r="M115" s="598"/>
      <c r="N115" s="598"/>
      <c r="O115" s="598"/>
      <c r="P115" s="598"/>
      <c r="Q115" s="598"/>
      <c r="R115" s="598"/>
      <c r="S115" s="598"/>
      <c r="T115" s="598"/>
      <c r="U115" s="598"/>
      <c r="V115" s="598"/>
      <c r="W115" s="598"/>
      <c r="X115" s="598"/>
      <c r="Y115" s="598"/>
      <c r="Z115" s="598"/>
      <c r="AA115" s="598"/>
      <c r="AB115" s="598"/>
      <c r="AC115" s="598"/>
      <c r="AD115" s="598"/>
      <c r="AE115" s="598"/>
      <c r="AF115" s="598"/>
      <c r="AG115" s="598"/>
      <c r="AH115" s="598"/>
      <c r="AI115" s="598"/>
      <c r="AJ115" s="599"/>
    </row>
    <row r="116" spans="1:38" s="13" customFormat="1" ht="70.5" customHeight="1" thickBot="1">
      <c r="A116" s="486" t="s">
        <v>184</v>
      </c>
      <c r="B116" s="487"/>
      <c r="C116" s="487"/>
      <c r="D116" s="488"/>
      <c r="E116" s="597"/>
      <c r="F116" s="598"/>
      <c r="G116" s="598"/>
      <c r="H116" s="598"/>
      <c r="I116" s="598"/>
      <c r="J116" s="598"/>
      <c r="K116" s="598"/>
      <c r="L116" s="598"/>
      <c r="M116" s="598"/>
      <c r="N116" s="598"/>
      <c r="O116" s="598"/>
      <c r="P116" s="598"/>
      <c r="Q116" s="598"/>
      <c r="R116" s="598"/>
      <c r="S116" s="598"/>
      <c r="T116" s="598"/>
      <c r="U116" s="598"/>
      <c r="V116" s="598"/>
      <c r="W116" s="598"/>
      <c r="X116" s="598"/>
      <c r="Y116" s="598"/>
      <c r="Z116" s="598"/>
      <c r="AA116" s="598"/>
      <c r="AB116" s="598"/>
      <c r="AC116" s="598"/>
      <c r="AD116" s="598"/>
      <c r="AE116" s="598"/>
      <c r="AF116" s="598"/>
      <c r="AG116" s="598"/>
      <c r="AH116" s="598"/>
      <c r="AI116" s="598"/>
      <c r="AJ116" s="599"/>
    </row>
    <row r="117" spans="1:38" s="13" customFormat="1" ht="18" customHeight="1">
      <c r="A117" s="194"/>
      <c r="B117" s="253"/>
      <c r="C117" s="253"/>
      <c r="D117" s="253"/>
      <c r="E117" s="290"/>
      <c r="F117" s="250"/>
      <c r="G117" s="250"/>
      <c r="H117" s="250"/>
      <c r="I117" s="250"/>
      <c r="J117" s="250"/>
      <c r="K117" s="250"/>
      <c r="L117" s="291"/>
      <c r="M117" s="291"/>
      <c r="N117" s="291"/>
      <c r="O117" s="291"/>
      <c r="P117" s="291"/>
      <c r="Q117" s="291"/>
      <c r="R117" s="291"/>
      <c r="S117" s="291"/>
      <c r="T117" s="250"/>
      <c r="U117" s="250"/>
      <c r="V117" s="292"/>
      <c r="W117" s="250"/>
      <c r="X117" s="250"/>
      <c r="Y117" s="250"/>
      <c r="Z117" s="291"/>
      <c r="AA117" s="250"/>
      <c r="AB117" s="250"/>
      <c r="AC117" s="250"/>
      <c r="AD117" s="250"/>
      <c r="AE117" s="250"/>
      <c r="AF117" s="250"/>
      <c r="AG117" s="250"/>
      <c r="AH117" s="250"/>
      <c r="AI117" s="250"/>
      <c r="AJ117" s="293"/>
    </row>
    <row r="118" spans="1:38" s="13" customFormat="1" ht="6.75" customHeight="1">
      <c r="A118" s="249"/>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308"/>
    </row>
    <row r="119" spans="1:38" s="13" customFormat="1" ht="18" customHeight="1">
      <c r="A119" s="1"/>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308"/>
    </row>
    <row r="120" spans="1:38" s="13" customFormat="1" ht="6.75" customHeight="1">
      <c r="A120" s="249"/>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308"/>
    </row>
    <row r="121" spans="1:38" s="13" customFormat="1" ht="17.25" customHeight="1">
      <c r="A121" s="309" t="s">
        <v>185</v>
      </c>
      <c r="B121" s="310"/>
      <c r="C121" s="310"/>
      <c r="D121" s="310"/>
      <c r="E121" s="310"/>
      <c r="F121" s="310"/>
      <c r="G121" s="310"/>
      <c r="H121" s="310"/>
      <c r="I121" s="310"/>
      <c r="J121" s="310"/>
      <c r="K121" s="310"/>
      <c r="L121" s="310"/>
      <c r="M121" s="310"/>
      <c r="N121" s="310"/>
      <c r="O121" s="310"/>
      <c r="P121" s="310"/>
      <c r="Q121" s="310"/>
      <c r="R121" s="310"/>
      <c r="S121" s="310"/>
      <c r="T121" s="310"/>
      <c r="U121" s="310"/>
      <c r="V121" s="310"/>
      <c r="W121" s="310"/>
      <c r="X121" s="310"/>
      <c r="Y121" s="310"/>
      <c r="Z121" s="310"/>
      <c r="AA121" s="310"/>
      <c r="AB121" s="310"/>
      <c r="AC121" s="310"/>
      <c r="AD121" s="310"/>
      <c r="AE121" s="310"/>
      <c r="AF121" s="253"/>
      <c r="AG121" s="50"/>
      <c r="AH121" s="50"/>
      <c r="AI121" s="50"/>
      <c r="AJ121" s="251"/>
      <c r="AL121" s="311"/>
    </row>
    <row r="122" spans="1:38" s="13" customFormat="1" ht="16.5" customHeight="1">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50"/>
      <c r="AF122" s="246" t="s">
        <v>136</v>
      </c>
      <c r="AG122" s="258"/>
      <c r="AH122" s="259" t="s">
        <v>137</v>
      </c>
      <c r="AI122" s="258"/>
      <c r="AJ122" s="260"/>
      <c r="AK122" s="18"/>
      <c r="AL122" s="312"/>
    </row>
    <row r="123" spans="1:38" s="13" customFormat="1" ht="17.25" customHeight="1">
      <c r="A123" s="105" t="s">
        <v>186</v>
      </c>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251"/>
      <c r="AK123" s="18"/>
      <c r="AL123" s="312"/>
    </row>
    <row r="124" spans="1:38" s="13" customFormat="1" ht="6.75" customHeight="1" thickBot="1">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251"/>
      <c r="AK124" s="18"/>
      <c r="AL124" s="312"/>
    </row>
    <row r="125" spans="1:38" s="13" customFormat="1" ht="17.25" customHeight="1" thickBot="1">
      <c r="A125" s="313" t="s">
        <v>187</v>
      </c>
      <c r="B125" s="314"/>
      <c r="C125" s="315"/>
      <c r="D125" s="315"/>
      <c r="E125" s="315"/>
      <c r="F125" s="315"/>
      <c r="G125" s="315"/>
      <c r="H125" s="315"/>
      <c r="I125" s="315"/>
      <c r="J125" s="315"/>
      <c r="K125" s="315"/>
      <c r="L125" s="315"/>
      <c r="M125" s="315"/>
      <c r="N125" s="315"/>
      <c r="O125" s="315"/>
      <c r="P125" s="315"/>
      <c r="Q125" s="315"/>
      <c r="R125" s="315"/>
      <c r="S125" s="315"/>
      <c r="T125" s="315"/>
      <c r="U125" s="316" t="s">
        <v>188</v>
      </c>
      <c r="V125" s="317"/>
      <c r="W125" s="317"/>
      <c r="X125" s="317"/>
      <c r="Y125" s="317"/>
      <c r="Z125" s="317"/>
      <c r="AA125" s="317"/>
      <c r="AB125" s="78"/>
      <c r="AC125" s="318"/>
      <c r="AD125" s="319" t="s">
        <v>189</v>
      </c>
      <c r="AE125" s="320"/>
      <c r="AF125" s="320"/>
      <c r="AG125" s="321"/>
      <c r="AH125" s="322" t="s">
        <v>190</v>
      </c>
      <c r="AI125" s="317"/>
      <c r="AJ125" s="323"/>
      <c r="AK125" s="18"/>
      <c r="AL125" s="324"/>
    </row>
    <row r="126" spans="1:38" s="13" customFormat="1" ht="18" customHeight="1">
      <c r="A126" s="325"/>
      <c r="B126" s="326" t="s">
        <v>191</v>
      </c>
      <c r="C126" s="213" t="s">
        <v>192</v>
      </c>
      <c r="D126" s="213"/>
      <c r="E126" s="213"/>
      <c r="F126" s="213"/>
      <c r="G126" s="213"/>
      <c r="H126" s="213"/>
      <c r="I126" s="213"/>
      <c r="J126" s="213"/>
      <c r="K126" s="213"/>
      <c r="L126" s="213"/>
      <c r="M126" s="213"/>
      <c r="N126" s="213"/>
      <c r="O126" s="213"/>
      <c r="P126" s="213"/>
      <c r="Q126" s="213"/>
      <c r="R126" s="213"/>
      <c r="S126" s="213"/>
      <c r="T126" s="213"/>
      <c r="U126" s="194"/>
      <c r="V126" s="194"/>
      <c r="W126" s="194"/>
      <c r="X126" s="194"/>
      <c r="Y126" s="327"/>
      <c r="Z126" s="327"/>
      <c r="AA126" s="327"/>
      <c r="AB126" s="327"/>
      <c r="AC126" s="105"/>
      <c r="AD126" s="105"/>
      <c r="AE126" s="105"/>
      <c r="AF126" s="105"/>
      <c r="AG126" s="84"/>
      <c r="AH126" s="84"/>
      <c r="AI126" s="84"/>
      <c r="AJ126" s="328"/>
      <c r="AK126" s="329"/>
      <c r="AL126" s="330"/>
    </row>
    <row r="127" spans="1:38" s="13" customFormat="1" ht="18" customHeight="1">
      <c r="A127" s="325"/>
      <c r="B127" s="331" t="s">
        <v>193</v>
      </c>
      <c r="C127" s="332" t="s">
        <v>194</v>
      </c>
      <c r="D127" s="332"/>
      <c r="E127" s="332"/>
      <c r="F127" s="332"/>
      <c r="G127" s="332"/>
      <c r="H127" s="332"/>
      <c r="I127" s="332"/>
      <c r="J127" s="332"/>
      <c r="K127" s="332"/>
      <c r="L127" s="332"/>
      <c r="M127" s="332"/>
      <c r="N127" s="332"/>
      <c r="O127" s="332"/>
      <c r="P127" s="332"/>
      <c r="Q127" s="332"/>
      <c r="R127" s="332"/>
      <c r="S127" s="332"/>
      <c r="T127" s="332"/>
      <c r="U127" s="332"/>
      <c r="V127" s="332"/>
      <c r="W127" s="332"/>
      <c r="X127" s="332"/>
      <c r="Y127" s="333"/>
      <c r="Z127" s="333"/>
      <c r="AA127" s="333"/>
      <c r="AB127" s="333"/>
      <c r="AC127" s="334"/>
      <c r="AD127" s="335"/>
      <c r="AE127" s="334"/>
      <c r="AF127" s="334"/>
      <c r="AG127" s="336"/>
      <c r="AH127" s="336"/>
      <c r="AI127" s="336"/>
      <c r="AJ127" s="337"/>
      <c r="AK127" s="329"/>
      <c r="AL127" s="330"/>
    </row>
    <row r="128" spans="1:38" s="13" customFormat="1" ht="18" customHeight="1">
      <c r="A128" s="338"/>
      <c r="B128" s="339" t="s">
        <v>195</v>
      </c>
      <c r="C128" s="256" t="s">
        <v>196</v>
      </c>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340"/>
      <c r="Z128" s="340"/>
      <c r="AA128" s="340"/>
      <c r="AB128" s="340"/>
      <c r="AC128" s="102"/>
      <c r="AD128" s="102"/>
      <c r="AE128" s="102"/>
      <c r="AF128" s="102"/>
      <c r="AG128" s="341"/>
      <c r="AH128" s="341"/>
      <c r="AI128" s="341"/>
      <c r="AJ128" s="342"/>
      <c r="AK128" s="329"/>
      <c r="AL128" s="330"/>
    </row>
    <row r="129" spans="1:38" s="13" customFormat="1" ht="10.5" customHeight="1" thickBot="1">
      <c r="A129" s="343"/>
      <c r="B129" s="344"/>
      <c r="C129" s="194"/>
      <c r="D129" s="253"/>
      <c r="E129" s="253"/>
      <c r="F129" s="253"/>
      <c r="G129" s="253"/>
      <c r="H129" s="253"/>
      <c r="I129" s="253"/>
      <c r="J129" s="253"/>
      <c r="K129" s="253"/>
      <c r="L129" s="253"/>
      <c r="M129" s="253"/>
      <c r="N129" s="253"/>
      <c r="O129" s="253"/>
      <c r="P129" s="253"/>
      <c r="Q129" s="253"/>
      <c r="R129" s="253"/>
      <c r="S129" s="253"/>
      <c r="T129" s="253"/>
      <c r="U129" s="253"/>
      <c r="V129" s="253"/>
      <c r="W129" s="253"/>
      <c r="X129" s="253"/>
      <c r="Y129" s="327"/>
      <c r="Z129" s="327"/>
      <c r="AA129" s="327"/>
      <c r="AB129" s="327"/>
      <c r="AC129" s="105"/>
      <c r="AD129" s="105"/>
      <c r="AE129" s="105"/>
      <c r="AF129" s="105"/>
      <c r="AG129" s="84"/>
      <c r="AH129" s="84"/>
      <c r="AI129" s="84"/>
      <c r="AJ129" s="345"/>
      <c r="AK129" s="329"/>
      <c r="AL129" s="330"/>
    </row>
    <row r="130" spans="1:38" s="13" customFormat="1" ht="17.25" customHeight="1" thickBot="1">
      <c r="A130" s="346" t="s">
        <v>197</v>
      </c>
      <c r="B130" s="347"/>
      <c r="C130" s="347"/>
      <c r="D130" s="347"/>
      <c r="E130" s="347"/>
      <c r="F130" s="347"/>
      <c r="G130" s="347"/>
      <c r="H130" s="347"/>
      <c r="I130" s="347"/>
      <c r="J130" s="347"/>
      <c r="K130" s="347"/>
      <c r="L130" s="347"/>
      <c r="M130" s="347"/>
      <c r="N130" s="347"/>
      <c r="O130" s="347"/>
      <c r="P130" s="347"/>
      <c r="Q130" s="347"/>
      <c r="R130" s="347"/>
      <c r="S130" s="347"/>
      <c r="T130" s="348"/>
      <c r="U130" s="316" t="s">
        <v>188</v>
      </c>
      <c r="V130" s="78"/>
      <c r="W130" s="317"/>
      <c r="X130" s="317"/>
      <c r="Y130" s="317"/>
      <c r="Z130" s="317"/>
      <c r="AA130" s="317"/>
      <c r="AB130" s="317"/>
      <c r="AC130" s="318"/>
      <c r="AD130" s="319" t="s">
        <v>189</v>
      </c>
      <c r="AE130" s="320"/>
      <c r="AF130" s="320"/>
      <c r="AG130" s="321"/>
      <c r="AH130" s="322" t="s">
        <v>190</v>
      </c>
      <c r="AI130" s="317"/>
      <c r="AJ130" s="323"/>
      <c r="AK130" s="349"/>
      <c r="AL130" s="350"/>
    </row>
    <row r="131" spans="1:38" s="13" customFormat="1" ht="31.5" customHeight="1">
      <c r="A131" s="578"/>
      <c r="B131" s="351" t="s">
        <v>198</v>
      </c>
      <c r="C131" s="600" t="s">
        <v>199</v>
      </c>
      <c r="D131" s="601"/>
      <c r="E131" s="601"/>
      <c r="F131" s="601"/>
      <c r="G131" s="601"/>
      <c r="H131" s="601"/>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1"/>
      <c r="AI131" s="601"/>
      <c r="AJ131" s="602"/>
      <c r="AK131" s="18"/>
      <c r="AL131" s="352"/>
    </row>
    <row r="132" spans="1:38" s="13" customFormat="1" ht="15" customHeight="1">
      <c r="A132" s="579"/>
      <c r="B132" s="603"/>
      <c r="C132" s="590" t="s">
        <v>200</v>
      </c>
      <c r="D132" s="591"/>
      <c r="E132" s="591"/>
      <c r="F132" s="591"/>
      <c r="G132" s="591"/>
      <c r="H132" s="591"/>
      <c r="I132" s="591"/>
      <c r="J132" s="592"/>
      <c r="K132" s="604"/>
      <c r="L132" s="567" t="s">
        <v>20</v>
      </c>
      <c r="M132" s="569" t="s">
        <v>201</v>
      </c>
      <c r="N132" s="570"/>
      <c r="O132" s="570"/>
      <c r="P132" s="570"/>
      <c r="Q132" s="570"/>
      <c r="R132" s="570"/>
      <c r="S132" s="570"/>
      <c r="T132" s="570"/>
      <c r="U132" s="570"/>
      <c r="V132" s="570"/>
      <c r="W132" s="570"/>
      <c r="X132" s="570"/>
      <c r="Y132" s="570"/>
      <c r="Z132" s="570"/>
      <c r="AA132" s="570"/>
      <c r="AB132" s="570"/>
      <c r="AC132" s="570"/>
      <c r="AD132" s="570"/>
      <c r="AE132" s="570"/>
      <c r="AF132" s="570"/>
      <c r="AG132" s="570"/>
      <c r="AH132" s="570"/>
      <c r="AI132" s="570"/>
      <c r="AJ132" s="571"/>
      <c r="AK132" s="353"/>
      <c r="AL132" s="354"/>
    </row>
    <row r="133" spans="1:38" s="13" customFormat="1" ht="15" customHeight="1" thickBot="1">
      <c r="A133" s="579"/>
      <c r="B133" s="586"/>
      <c r="C133" s="590"/>
      <c r="D133" s="591"/>
      <c r="E133" s="591"/>
      <c r="F133" s="591"/>
      <c r="G133" s="591"/>
      <c r="H133" s="591"/>
      <c r="I133" s="591"/>
      <c r="J133" s="592"/>
      <c r="K133" s="604"/>
      <c r="L133" s="567"/>
      <c r="M133" s="569"/>
      <c r="N133" s="570"/>
      <c r="O133" s="570"/>
      <c r="P133" s="570"/>
      <c r="Q133" s="570"/>
      <c r="R133" s="570"/>
      <c r="S133" s="570"/>
      <c r="T133" s="570"/>
      <c r="U133" s="570"/>
      <c r="V133" s="570"/>
      <c r="W133" s="570"/>
      <c r="X133" s="570"/>
      <c r="Y133" s="570"/>
      <c r="Z133" s="570"/>
      <c r="AA133" s="570"/>
      <c r="AB133" s="570"/>
      <c r="AC133" s="570"/>
      <c r="AD133" s="570"/>
      <c r="AE133" s="570"/>
      <c r="AF133" s="570"/>
      <c r="AG133" s="570"/>
      <c r="AH133" s="570"/>
      <c r="AI133" s="570"/>
      <c r="AJ133" s="571"/>
      <c r="AK133" s="353"/>
      <c r="AL133" s="354"/>
    </row>
    <row r="134" spans="1:38" s="13" customFormat="1" ht="75" customHeight="1" thickBot="1">
      <c r="A134" s="579"/>
      <c r="B134" s="586"/>
      <c r="C134" s="590"/>
      <c r="D134" s="591"/>
      <c r="E134" s="591"/>
      <c r="F134" s="591"/>
      <c r="G134" s="591"/>
      <c r="H134" s="591"/>
      <c r="I134" s="591"/>
      <c r="J134" s="592"/>
      <c r="K134" s="355"/>
      <c r="L134" s="568"/>
      <c r="M134" s="572" t="s">
        <v>202</v>
      </c>
      <c r="N134" s="573"/>
      <c r="O134" s="573"/>
      <c r="P134" s="573"/>
      <c r="Q134" s="573"/>
      <c r="R134" s="573"/>
      <c r="S134" s="573"/>
      <c r="T134" s="573"/>
      <c r="U134" s="573"/>
      <c r="V134" s="573"/>
      <c r="W134" s="573"/>
      <c r="X134" s="573"/>
      <c r="Y134" s="573"/>
      <c r="Z134" s="573"/>
      <c r="AA134" s="573"/>
      <c r="AB134" s="573"/>
      <c r="AC134" s="573"/>
      <c r="AD134" s="573"/>
      <c r="AE134" s="573"/>
      <c r="AF134" s="573"/>
      <c r="AG134" s="573"/>
      <c r="AH134" s="573"/>
      <c r="AI134" s="573"/>
      <c r="AJ134" s="574"/>
      <c r="AK134" s="18"/>
      <c r="AL134" s="354"/>
    </row>
    <row r="135" spans="1:38" s="13" customFormat="1" ht="17.25" customHeight="1" thickBot="1">
      <c r="A135" s="579"/>
      <c r="B135" s="586"/>
      <c r="C135" s="590"/>
      <c r="D135" s="591"/>
      <c r="E135" s="591"/>
      <c r="F135" s="591"/>
      <c r="G135" s="591"/>
      <c r="H135" s="591"/>
      <c r="I135" s="591"/>
      <c r="J135" s="592"/>
      <c r="K135" s="356"/>
      <c r="L135" s="567" t="s">
        <v>24</v>
      </c>
      <c r="M135" s="357" t="s">
        <v>203</v>
      </c>
      <c r="N135" s="358"/>
      <c r="O135" s="358"/>
      <c r="P135" s="358"/>
      <c r="Q135" s="358"/>
      <c r="R135" s="358"/>
      <c r="S135" s="358"/>
      <c r="T135" s="358"/>
      <c r="U135" s="358"/>
      <c r="V135" s="84" t="s">
        <v>204</v>
      </c>
      <c r="W135" s="358"/>
      <c r="X135" s="358"/>
      <c r="Y135" s="358"/>
      <c r="Z135" s="358"/>
      <c r="AA135" s="358"/>
      <c r="AB135" s="358"/>
      <c r="AC135" s="358"/>
      <c r="AD135" s="358"/>
      <c r="AE135" s="358"/>
      <c r="AF135" s="358"/>
      <c r="AG135" s="358"/>
      <c r="AH135" s="358"/>
      <c r="AI135" s="358"/>
      <c r="AJ135" s="359"/>
      <c r="AK135" s="353"/>
      <c r="AL135" s="354"/>
    </row>
    <row r="136" spans="1:38" s="13" customFormat="1" ht="75" customHeight="1" thickBot="1">
      <c r="A136" s="580"/>
      <c r="B136" s="586"/>
      <c r="C136" s="590"/>
      <c r="D136" s="591"/>
      <c r="E136" s="591"/>
      <c r="F136" s="591"/>
      <c r="G136" s="591"/>
      <c r="H136" s="591"/>
      <c r="I136" s="591"/>
      <c r="J136" s="592"/>
      <c r="K136" s="360"/>
      <c r="L136" s="575"/>
      <c r="M136" s="572" t="s">
        <v>205</v>
      </c>
      <c r="N136" s="576"/>
      <c r="O136" s="576"/>
      <c r="P136" s="576"/>
      <c r="Q136" s="576"/>
      <c r="R136" s="576"/>
      <c r="S136" s="576"/>
      <c r="T136" s="576"/>
      <c r="U136" s="576"/>
      <c r="V136" s="576"/>
      <c r="W136" s="576"/>
      <c r="X136" s="576"/>
      <c r="Y136" s="576"/>
      <c r="Z136" s="576"/>
      <c r="AA136" s="576"/>
      <c r="AB136" s="576"/>
      <c r="AC136" s="576"/>
      <c r="AD136" s="576"/>
      <c r="AE136" s="576"/>
      <c r="AF136" s="576"/>
      <c r="AG136" s="576"/>
      <c r="AH136" s="576"/>
      <c r="AI136" s="576"/>
      <c r="AJ136" s="577"/>
      <c r="AK136" s="18"/>
      <c r="AL136" s="361"/>
    </row>
    <row r="137" spans="1:38" s="13" customFormat="1" ht="18" customHeight="1">
      <c r="A137" s="362"/>
      <c r="B137" s="363" t="s">
        <v>206</v>
      </c>
      <c r="C137" s="364" t="s">
        <v>207</v>
      </c>
      <c r="D137" s="365"/>
      <c r="E137" s="365"/>
      <c r="F137" s="365"/>
      <c r="G137" s="365"/>
      <c r="H137" s="365"/>
      <c r="I137" s="365"/>
      <c r="J137" s="365"/>
      <c r="K137" s="365"/>
      <c r="L137" s="365"/>
      <c r="M137" s="257"/>
      <c r="N137" s="257"/>
      <c r="O137" s="257"/>
      <c r="P137" s="257"/>
      <c r="Q137" s="257"/>
      <c r="R137" s="257"/>
      <c r="S137" s="257"/>
      <c r="T137" s="257"/>
      <c r="U137" s="257"/>
      <c r="V137" s="257"/>
      <c r="W137" s="257"/>
      <c r="X137" s="257"/>
      <c r="Y137" s="340"/>
      <c r="Z137" s="340"/>
      <c r="AA137" s="340"/>
      <c r="AB137" s="340"/>
      <c r="AC137" s="102"/>
      <c r="AD137" s="102"/>
      <c r="AE137" s="102"/>
      <c r="AF137" s="102"/>
      <c r="AG137" s="341"/>
      <c r="AH137" s="341"/>
      <c r="AI137" s="341"/>
      <c r="AJ137" s="366"/>
      <c r="AK137" s="329"/>
      <c r="AL137" s="330"/>
    </row>
    <row r="138" spans="1:38" s="13" customFormat="1" ht="10.5" customHeight="1" thickBot="1">
      <c r="A138" s="249"/>
      <c r="B138" s="249"/>
      <c r="C138" s="249"/>
      <c r="D138" s="249"/>
      <c r="E138" s="249"/>
      <c r="F138" s="249"/>
      <c r="G138" s="249"/>
      <c r="H138" s="249"/>
      <c r="I138" s="249"/>
      <c r="J138" s="249"/>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308"/>
      <c r="AL138" s="367"/>
    </row>
    <row r="139" spans="1:38" s="13" customFormat="1" ht="17.25" customHeight="1" thickBot="1">
      <c r="A139" s="368" t="s">
        <v>208</v>
      </c>
      <c r="B139" s="369"/>
      <c r="C139" s="369"/>
      <c r="D139" s="369"/>
      <c r="E139" s="369"/>
      <c r="F139" s="369"/>
      <c r="G139" s="369"/>
      <c r="H139" s="369"/>
      <c r="I139" s="369"/>
      <c r="J139" s="369"/>
      <c r="K139" s="369"/>
      <c r="L139" s="369"/>
      <c r="M139" s="369"/>
      <c r="N139" s="369"/>
      <c r="O139" s="369"/>
      <c r="P139" s="369"/>
      <c r="Q139" s="369"/>
      <c r="R139" s="369"/>
      <c r="S139" s="369"/>
      <c r="T139" s="369"/>
      <c r="U139" s="316" t="s">
        <v>209</v>
      </c>
      <c r="V139" s="78"/>
      <c r="W139" s="370"/>
      <c r="X139" s="370"/>
      <c r="Y139" s="370"/>
      <c r="Z139" s="370"/>
      <c r="AA139" s="370"/>
      <c r="AB139" s="370"/>
      <c r="AC139" s="318"/>
      <c r="AD139" s="319" t="s">
        <v>189</v>
      </c>
      <c r="AE139" s="320"/>
      <c r="AF139" s="320"/>
      <c r="AG139" s="321"/>
      <c r="AH139" s="322" t="s">
        <v>190</v>
      </c>
      <c r="AI139" s="317"/>
      <c r="AJ139" s="323"/>
      <c r="AK139" s="45"/>
      <c r="AL139" s="350"/>
    </row>
    <row r="140" spans="1:38" s="13" customFormat="1" ht="25.5" customHeight="1">
      <c r="A140" s="578"/>
      <c r="B140" s="371" t="s">
        <v>210</v>
      </c>
      <c r="C140" s="581" t="s">
        <v>211</v>
      </c>
      <c r="D140" s="582"/>
      <c r="E140" s="582"/>
      <c r="F140" s="582"/>
      <c r="G140" s="582"/>
      <c r="H140" s="582"/>
      <c r="I140" s="582"/>
      <c r="J140" s="582"/>
      <c r="K140" s="582"/>
      <c r="L140" s="582"/>
      <c r="M140" s="582"/>
      <c r="N140" s="582"/>
      <c r="O140" s="582"/>
      <c r="P140" s="582"/>
      <c r="Q140" s="582"/>
      <c r="R140" s="582"/>
      <c r="S140" s="582"/>
      <c r="T140" s="582"/>
      <c r="U140" s="583"/>
      <c r="V140" s="583"/>
      <c r="W140" s="583"/>
      <c r="X140" s="583"/>
      <c r="Y140" s="583"/>
      <c r="Z140" s="583"/>
      <c r="AA140" s="583"/>
      <c r="AB140" s="583"/>
      <c r="AC140" s="583"/>
      <c r="AD140" s="583"/>
      <c r="AE140" s="583"/>
      <c r="AF140" s="583"/>
      <c r="AG140" s="583"/>
      <c r="AH140" s="583"/>
      <c r="AI140" s="583"/>
      <c r="AJ140" s="584"/>
      <c r="AK140" s="45"/>
      <c r="AL140" s="361"/>
    </row>
    <row r="141" spans="1:38" s="13" customFormat="1" ht="27" customHeight="1">
      <c r="A141" s="579"/>
      <c r="B141" s="585"/>
      <c r="C141" s="587" t="s">
        <v>212</v>
      </c>
      <c r="D141" s="588"/>
      <c r="E141" s="588"/>
      <c r="F141" s="588"/>
      <c r="G141" s="588"/>
      <c r="H141" s="588"/>
      <c r="I141" s="588"/>
      <c r="J141" s="589"/>
      <c r="K141" s="372"/>
      <c r="L141" s="373" t="s">
        <v>20</v>
      </c>
      <c r="M141" s="593" t="s">
        <v>213</v>
      </c>
      <c r="N141" s="594"/>
      <c r="O141" s="594"/>
      <c r="P141" s="594"/>
      <c r="Q141" s="594"/>
      <c r="R141" s="594"/>
      <c r="S141" s="594"/>
      <c r="T141" s="594"/>
      <c r="U141" s="594"/>
      <c r="V141" s="594"/>
      <c r="W141" s="594"/>
      <c r="X141" s="594"/>
      <c r="Y141" s="594"/>
      <c r="Z141" s="594"/>
      <c r="AA141" s="594"/>
      <c r="AB141" s="594"/>
      <c r="AC141" s="594"/>
      <c r="AD141" s="594"/>
      <c r="AE141" s="594"/>
      <c r="AF141" s="594"/>
      <c r="AG141" s="594"/>
      <c r="AH141" s="594"/>
      <c r="AI141" s="594"/>
      <c r="AJ141" s="595"/>
      <c r="AK141" s="45"/>
      <c r="AL141" s="330"/>
    </row>
    <row r="142" spans="1:38" s="13" customFormat="1" ht="40.5" customHeight="1">
      <c r="A142" s="579"/>
      <c r="B142" s="586"/>
      <c r="C142" s="590"/>
      <c r="D142" s="591"/>
      <c r="E142" s="591"/>
      <c r="F142" s="591"/>
      <c r="G142" s="591"/>
      <c r="H142" s="591"/>
      <c r="I142" s="591"/>
      <c r="J142" s="592"/>
      <c r="K142" s="374"/>
      <c r="L142" s="375" t="s">
        <v>214</v>
      </c>
      <c r="M142" s="552" t="s">
        <v>215</v>
      </c>
      <c r="N142" s="523"/>
      <c r="O142" s="523"/>
      <c r="P142" s="523"/>
      <c r="Q142" s="523"/>
      <c r="R142" s="523"/>
      <c r="S142" s="523"/>
      <c r="T142" s="523"/>
      <c r="U142" s="523"/>
      <c r="V142" s="523"/>
      <c r="W142" s="523"/>
      <c r="X142" s="523"/>
      <c r="Y142" s="523"/>
      <c r="Z142" s="523"/>
      <c r="AA142" s="523"/>
      <c r="AB142" s="523"/>
      <c r="AC142" s="523"/>
      <c r="AD142" s="523"/>
      <c r="AE142" s="523"/>
      <c r="AF142" s="523"/>
      <c r="AG142" s="523"/>
      <c r="AH142" s="523"/>
      <c r="AI142" s="523"/>
      <c r="AJ142" s="553"/>
      <c r="AK142" s="376"/>
      <c r="AL142" s="377"/>
    </row>
    <row r="143" spans="1:38" s="13" customFormat="1" ht="40.5" customHeight="1">
      <c r="A143" s="580"/>
      <c r="B143" s="586"/>
      <c r="C143" s="590"/>
      <c r="D143" s="591"/>
      <c r="E143" s="591"/>
      <c r="F143" s="591"/>
      <c r="G143" s="591"/>
      <c r="H143" s="591"/>
      <c r="I143" s="591"/>
      <c r="J143" s="592"/>
      <c r="K143" s="360"/>
      <c r="L143" s="378" t="s">
        <v>216</v>
      </c>
      <c r="M143" s="554" t="s">
        <v>217</v>
      </c>
      <c r="N143" s="555"/>
      <c r="O143" s="555"/>
      <c r="P143" s="555"/>
      <c r="Q143" s="555"/>
      <c r="R143" s="555"/>
      <c r="S143" s="555"/>
      <c r="T143" s="555"/>
      <c r="U143" s="555"/>
      <c r="V143" s="555"/>
      <c r="W143" s="555"/>
      <c r="X143" s="555"/>
      <c r="Y143" s="555"/>
      <c r="Z143" s="555"/>
      <c r="AA143" s="555"/>
      <c r="AB143" s="555"/>
      <c r="AC143" s="555"/>
      <c r="AD143" s="555"/>
      <c r="AE143" s="555"/>
      <c r="AF143" s="555"/>
      <c r="AG143" s="555"/>
      <c r="AH143" s="555"/>
      <c r="AI143" s="555"/>
      <c r="AJ143" s="556"/>
      <c r="AK143" s="376"/>
      <c r="AL143" s="377"/>
    </row>
    <row r="144" spans="1:38" s="13" customFormat="1" ht="18" customHeight="1">
      <c r="A144" s="362"/>
      <c r="B144" s="363" t="s">
        <v>193</v>
      </c>
      <c r="C144" s="364" t="s">
        <v>207</v>
      </c>
      <c r="D144" s="365"/>
      <c r="E144" s="365"/>
      <c r="F144" s="365"/>
      <c r="G144" s="365"/>
      <c r="H144" s="365"/>
      <c r="I144" s="365"/>
      <c r="J144" s="365"/>
      <c r="K144" s="365"/>
      <c r="L144" s="365"/>
      <c r="M144" s="365"/>
      <c r="N144" s="365"/>
      <c r="O144" s="365"/>
      <c r="P144" s="365"/>
      <c r="Q144" s="365"/>
      <c r="R144" s="365"/>
      <c r="S144" s="365"/>
      <c r="T144" s="365"/>
      <c r="U144" s="365"/>
      <c r="V144" s="365"/>
      <c r="W144" s="365"/>
      <c r="X144" s="365"/>
      <c r="Y144" s="379"/>
      <c r="Z144" s="379"/>
      <c r="AA144" s="379"/>
      <c r="AB144" s="379"/>
      <c r="AC144" s="380"/>
      <c r="AD144" s="380"/>
      <c r="AE144" s="380"/>
      <c r="AF144" s="380"/>
      <c r="AG144" s="381"/>
      <c r="AH144" s="381"/>
      <c r="AI144" s="381"/>
      <c r="AJ144" s="382"/>
      <c r="AK144" s="329"/>
      <c r="AL144" s="330"/>
    </row>
    <row r="145" spans="1:46" s="13" customFormat="1" ht="28.5" customHeight="1">
      <c r="A145" s="557" t="s">
        <v>218</v>
      </c>
      <c r="B145" s="557"/>
      <c r="C145" s="557"/>
      <c r="D145" s="557"/>
      <c r="E145" s="557"/>
      <c r="F145" s="557"/>
      <c r="G145" s="557"/>
      <c r="H145" s="557"/>
      <c r="I145" s="557"/>
      <c r="J145" s="557"/>
      <c r="K145" s="557"/>
      <c r="L145" s="557"/>
      <c r="M145" s="557"/>
      <c r="N145" s="557"/>
      <c r="O145" s="557"/>
      <c r="P145" s="557"/>
      <c r="Q145" s="557"/>
      <c r="R145" s="557"/>
      <c r="S145" s="557"/>
      <c r="T145" s="557"/>
      <c r="U145" s="557"/>
      <c r="V145" s="557"/>
      <c r="W145" s="557"/>
      <c r="X145" s="557"/>
      <c r="Y145" s="557"/>
      <c r="Z145" s="557"/>
      <c r="AA145" s="557"/>
      <c r="AB145" s="557"/>
      <c r="AC145" s="557"/>
      <c r="AD145" s="557"/>
      <c r="AE145" s="557"/>
      <c r="AF145" s="557"/>
      <c r="AG145" s="557"/>
      <c r="AH145" s="557"/>
      <c r="AI145" s="557"/>
      <c r="AJ145" s="557"/>
      <c r="AK145" s="376"/>
      <c r="AL145" s="361"/>
    </row>
    <row r="146" spans="1:46">
      <c r="A146" s="46" t="s">
        <v>219</v>
      </c>
      <c r="B146" s="2"/>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2"/>
      <c r="AH146" s="2"/>
      <c r="AI146" s="2"/>
      <c r="AJ146" s="5"/>
      <c r="AK146" s="376"/>
      <c r="AT146" s="41"/>
    </row>
    <row r="147" spans="1:46" ht="18" customHeight="1">
      <c r="A147" s="46"/>
      <c r="B147" s="2"/>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2"/>
      <c r="AF147" s="246" t="s">
        <v>136</v>
      </c>
      <c r="AG147" s="383"/>
      <c r="AH147" s="384" t="s">
        <v>137</v>
      </c>
      <c r="AI147" s="383"/>
      <c r="AJ147" s="385"/>
      <c r="AK147" s="18"/>
      <c r="AT147" s="41"/>
    </row>
    <row r="148" spans="1:46" ht="66.75" customHeight="1">
      <c r="A148" s="558" t="s">
        <v>220</v>
      </c>
      <c r="B148" s="559"/>
      <c r="C148" s="559"/>
      <c r="D148" s="559"/>
      <c r="E148" s="559"/>
      <c r="F148" s="559"/>
      <c r="G148" s="559"/>
      <c r="H148" s="559"/>
      <c r="I148" s="559"/>
      <c r="J148" s="559"/>
      <c r="K148" s="559"/>
      <c r="L148" s="559"/>
      <c r="M148" s="559"/>
      <c r="N148" s="559"/>
      <c r="O148" s="559"/>
      <c r="P148" s="559"/>
      <c r="Q148" s="559"/>
      <c r="R148" s="559"/>
      <c r="S148" s="559"/>
      <c r="T148" s="559"/>
      <c r="U148" s="559"/>
      <c r="V148" s="559"/>
      <c r="W148" s="559"/>
      <c r="X148" s="559"/>
      <c r="Y148" s="559"/>
      <c r="Z148" s="559"/>
      <c r="AA148" s="559"/>
      <c r="AB148" s="559"/>
      <c r="AC148" s="559"/>
      <c r="AD148" s="559"/>
      <c r="AE148" s="559"/>
      <c r="AF148" s="559"/>
      <c r="AG148" s="559"/>
      <c r="AH148" s="559"/>
      <c r="AI148" s="559"/>
      <c r="AJ148" s="560"/>
      <c r="AK148" s="386"/>
      <c r="AT148" s="41"/>
    </row>
    <row r="149" spans="1:46" ht="7.5" customHeight="1">
      <c r="A149" s="387"/>
      <c r="B149" s="387"/>
      <c r="C149" s="387"/>
      <c r="D149" s="387"/>
      <c r="E149" s="387"/>
      <c r="F149" s="387"/>
      <c r="G149" s="387"/>
      <c r="H149" s="387"/>
      <c r="I149" s="387"/>
      <c r="J149" s="387"/>
      <c r="K149" s="387"/>
      <c r="L149" s="387"/>
      <c r="M149" s="387"/>
      <c r="N149" s="387"/>
      <c r="O149" s="387"/>
      <c r="P149" s="387"/>
      <c r="Q149" s="387"/>
      <c r="R149" s="387"/>
      <c r="S149" s="387"/>
      <c r="T149" s="387"/>
      <c r="U149" s="387"/>
      <c r="V149" s="387"/>
      <c r="W149" s="387"/>
      <c r="X149" s="387"/>
      <c r="Y149" s="387"/>
      <c r="Z149" s="387"/>
      <c r="AA149" s="387"/>
      <c r="AB149" s="387"/>
      <c r="AC149" s="387"/>
      <c r="AD149" s="387"/>
      <c r="AE149" s="387"/>
      <c r="AF149" s="387"/>
      <c r="AG149" s="387"/>
      <c r="AH149" s="387"/>
      <c r="AI149" s="387"/>
      <c r="AJ149" s="388"/>
      <c r="AK149" s="386"/>
      <c r="AT149" s="41"/>
    </row>
    <row r="150" spans="1:46" ht="15" customHeight="1" thickBot="1">
      <c r="A150" s="561" t="s">
        <v>221</v>
      </c>
      <c r="B150" s="562"/>
      <c r="C150" s="562"/>
      <c r="D150" s="563"/>
      <c r="E150" s="564" t="s">
        <v>222</v>
      </c>
      <c r="F150" s="565"/>
      <c r="G150" s="565"/>
      <c r="H150" s="565"/>
      <c r="I150" s="565"/>
      <c r="J150" s="565"/>
      <c r="K150" s="565"/>
      <c r="L150" s="565"/>
      <c r="M150" s="565"/>
      <c r="N150" s="565"/>
      <c r="O150" s="565"/>
      <c r="P150" s="565"/>
      <c r="Q150" s="565"/>
      <c r="R150" s="565"/>
      <c r="S150" s="565"/>
      <c r="T150" s="565"/>
      <c r="U150" s="565"/>
      <c r="V150" s="565"/>
      <c r="W150" s="565"/>
      <c r="X150" s="565"/>
      <c r="Y150" s="565"/>
      <c r="Z150" s="565"/>
      <c r="AA150" s="565"/>
      <c r="AB150" s="565"/>
      <c r="AC150" s="565"/>
      <c r="AD150" s="565"/>
      <c r="AE150" s="565"/>
      <c r="AF150" s="565"/>
      <c r="AG150" s="565"/>
      <c r="AH150" s="565"/>
      <c r="AI150" s="565"/>
      <c r="AJ150" s="566"/>
      <c r="AK150" s="386"/>
      <c r="AT150" s="41"/>
    </row>
    <row r="151" spans="1:46" s="390" customFormat="1" ht="39" customHeight="1">
      <c r="A151" s="540" t="s">
        <v>223</v>
      </c>
      <c r="B151" s="541"/>
      <c r="C151" s="541"/>
      <c r="D151" s="542"/>
      <c r="E151" s="389"/>
      <c r="F151" s="549" t="s">
        <v>224</v>
      </c>
      <c r="G151" s="549"/>
      <c r="H151" s="549"/>
      <c r="I151" s="549"/>
      <c r="J151" s="549"/>
      <c r="K151" s="549"/>
      <c r="L151" s="549"/>
      <c r="M151" s="549"/>
      <c r="N151" s="549"/>
      <c r="O151" s="549"/>
      <c r="P151" s="549"/>
      <c r="Q151" s="549"/>
      <c r="R151" s="549"/>
      <c r="S151" s="549"/>
      <c r="T151" s="549"/>
      <c r="U151" s="549"/>
      <c r="V151" s="549"/>
      <c r="W151" s="549"/>
      <c r="X151" s="549"/>
      <c r="Y151" s="549"/>
      <c r="Z151" s="549"/>
      <c r="AA151" s="549"/>
      <c r="AB151" s="549"/>
      <c r="AC151" s="549"/>
      <c r="AD151" s="549"/>
      <c r="AE151" s="549"/>
      <c r="AF151" s="549"/>
      <c r="AG151" s="549"/>
      <c r="AH151" s="549"/>
      <c r="AI151" s="549"/>
      <c r="AJ151" s="550"/>
      <c r="AK151" s="386"/>
    </row>
    <row r="152" spans="1:46" s="390" customFormat="1" ht="13.5" customHeight="1">
      <c r="A152" s="543"/>
      <c r="B152" s="544"/>
      <c r="C152" s="544"/>
      <c r="D152" s="545"/>
      <c r="E152" s="391"/>
      <c r="F152" s="535" t="s">
        <v>225</v>
      </c>
      <c r="G152" s="535"/>
      <c r="H152" s="535"/>
      <c r="I152" s="535"/>
      <c r="J152" s="535"/>
      <c r="K152" s="535"/>
      <c r="L152" s="535"/>
      <c r="M152" s="535"/>
      <c r="N152" s="535"/>
      <c r="O152" s="535"/>
      <c r="P152" s="535"/>
      <c r="Q152" s="535"/>
      <c r="R152" s="535"/>
      <c r="S152" s="535"/>
      <c r="T152" s="535"/>
      <c r="U152" s="535"/>
      <c r="V152" s="535"/>
      <c r="W152" s="535"/>
      <c r="X152" s="535"/>
      <c r="Y152" s="535"/>
      <c r="Z152" s="535"/>
      <c r="AA152" s="535"/>
      <c r="AB152" s="535"/>
      <c r="AC152" s="535"/>
      <c r="AD152" s="535"/>
      <c r="AE152" s="535"/>
      <c r="AF152" s="535"/>
      <c r="AG152" s="535"/>
      <c r="AH152" s="535"/>
      <c r="AI152" s="535"/>
      <c r="AJ152" s="392"/>
      <c r="AK152" s="386"/>
    </row>
    <row r="153" spans="1:46" s="390" customFormat="1" ht="13.5" customHeight="1">
      <c r="A153" s="543"/>
      <c r="B153" s="544"/>
      <c r="C153" s="544"/>
      <c r="D153" s="545"/>
      <c r="E153" s="391"/>
      <c r="F153" s="535" t="s">
        <v>226</v>
      </c>
      <c r="G153" s="535"/>
      <c r="H153" s="535"/>
      <c r="I153" s="535"/>
      <c r="J153" s="535"/>
      <c r="K153" s="535"/>
      <c r="L153" s="535"/>
      <c r="M153" s="535"/>
      <c r="N153" s="535"/>
      <c r="O153" s="535"/>
      <c r="P153" s="535"/>
      <c r="Q153" s="535"/>
      <c r="R153" s="535"/>
      <c r="S153" s="535"/>
      <c r="T153" s="535"/>
      <c r="U153" s="535"/>
      <c r="V153" s="535"/>
      <c r="W153" s="535"/>
      <c r="X153" s="535"/>
      <c r="Y153" s="535"/>
      <c r="Z153" s="535"/>
      <c r="AA153" s="535"/>
      <c r="AB153" s="535"/>
      <c r="AC153" s="535"/>
      <c r="AD153" s="535"/>
      <c r="AE153" s="535"/>
      <c r="AF153" s="535"/>
      <c r="AG153" s="535"/>
      <c r="AH153" s="535"/>
      <c r="AI153" s="535"/>
      <c r="AJ153" s="392"/>
      <c r="AK153" s="386"/>
    </row>
    <row r="154" spans="1:46" s="390" customFormat="1" ht="13.5" customHeight="1">
      <c r="A154" s="543"/>
      <c r="B154" s="544"/>
      <c r="C154" s="544"/>
      <c r="D154" s="545"/>
      <c r="E154" s="391"/>
      <c r="F154" s="535" t="s">
        <v>227</v>
      </c>
      <c r="G154" s="535"/>
      <c r="H154" s="535"/>
      <c r="I154" s="535"/>
      <c r="J154" s="535"/>
      <c r="K154" s="535"/>
      <c r="L154" s="535"/>
      <c r="M154" s="535"/>
      <c r="N154" s="535"/>
      <c r="O154" s="535"/>
      <c r="P154" s="535"/>
      <c r="Q154" s="535"/>
      <c r="R154" s="535"/>
      <c r="S154" s="535"/>
      <c r="T154" s="535"/>
      <c r="U154" s="535"/>
      <c r="V154" s="535"/>
      <c r="W154" s="535"/>
      <c r="X154" s="535"/>
      <c r="Y154" s="535"/>
      <c r="Z154" s="535"/>
      <c r="AA154" s="535"/>
      <c r="AB154" s="535"/>
      <c r="AC154" s="535"/>
      <c r="AD154" s="535"/>
      <c r="AE154" s="535"/>
      <c r="AF154" s="535"/>
      <c r="AG154" s="535"/>
      <c r="AH154" s="535"/>
      <c r="AI154" s="535"/>
      <c r="AJ154" s="392"/>
      <c r="AK154" s="386"/>
    </row>
    <row r="155" spans="1:46" s="390" customFormat="1" ht="13.5" customHeight="1">
      <c r="A155" s="546"/>
      <c r="B155" s="547"/>
      <c r="C155" s="547"/>
      <c r="D155" s="548"/>
      <c r="E155" s="393"/>
      <c r="F155" s="551" t="s">
        <v>228</v>
      </c>
      <c r="G155" s="551"/>
      <c r="H155" s="551"/>
      <c r="I155" s="551"/>
      <c r="J155" s="551"/>
      <c r="K155" s="551"/>
      <c r="L155" s="551"/>
      <c r="M155" s="551"/>
      <c r="N155" s="551"/>
      <c r="O155" s="551"/>
      <c r="P155" s="551"/>
      <c r="Q155" s="551"/>
      <c r="R155" s="551"/>
      <c r="S155" s="551"/>
      <c r="T155" s="551"/>
      <c r="U155" s="551"/>
      <c r="V155" s="551"/>
      <c r="W155" s="551"/>
      <c r="X155" s="551"/>
      <c r="Y155" s="551"/>
      <c r="Z155" s="551"/>
      <c r="AA155" s="551"/>
      <c r="AB155" s="551"/>
      <c r="AC155" s="551"/>
      <c r="AD155" s="551"/>
      <c r="AE155" s="551"/>
      <c r="AF155" s="551"/>
      <c r="AG155" s="551"/>
      <c r="AH155" s="551"/>
      <c r="AI155" s="551"/>
      <c r="AJ155" s="394"/>
      <c r="AK155" s="386"/>
    </row>
    <row r="156" spans="1:46" s="13" customFormat="1" ht="13.5" customHeight="1">
      <c r="A156" s="510" t="s">
        <v>229</v>
      </c>
      <c r="B156" s="511"/>
      <c r="C156" s="511"/>
      <c r="D156" s="512"/>
      <c r="E156" s="395"/>
      <c r="F156" s="534" t="s">
        <v>230</v>
      </c>
      <c r="G156" s="534"/>
      <c r="H156" s="534"/>
      <c r="I156" s="534"/>
      <c r="J156" s="534"/>
      <c r="K156" s="534"/>
      <c r="L156" s="534"/>
      <c r="M156" s="534"/>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396"/>
      <c r="AK156" s="386"/>
    </row>
    <row r="157" spans="1:46" s="13" customFormat="1" ht="13.5" customHeight="1">
      <c r="A157" s="528"/>
      <c r="B157" s="529"/>
      <c r="C157" s="529"/>
      <c r="D157" s="530"/>
      <c r="E157" s="391"/>
      <c r="F157" s="535" t="s">
        <v>231</v>
      </c>
      <c r="G157" s="535"/>
      <c r="H157" s="535"/>
      <c r="I157" s="535"/>
      <c r="J157" s="535"/>
      <c r="K157" s="535"/>
      <c r="L157" s="535"/>
      <c r="M157" s="535"/>
      <c r="N157" s="535"/>
      <c r="O157" s="535"/>
      <c r="P157" s="535"/>
      <c r="Q157" s="535"/>
      <c r="R157" s="535"/>
      <c r="S157" s="535"/>
      <c r="T157" s="535"/>
      <c r="U157" s="535"/>
      <c r="V157" s="535"/>
      <c r="W157" s="535"/>
      <c r="X157" s="535"/>
      <c r="Y157" s="535"/>
      <c r="Z157" s="535"/>
      <c r="AA157" s="535"/>
      <c r="AB157" s="535"/>
      <c r="AC157" s="535"/>
      <c r="AD157" s="535"/>
      <c r="AE157" s="535"/>
      <c r="AF157" s="535"/>
      <c r="AG157" s="535"/>
      <c r="AH157" s="535"/>
      <c r="AI157" s="535"/>
      <c r="AJ157" s="392"/>
      <c r="AK157" s="386"/>
    </row>
    <row r="158" spans="1:46" s="13" customFormat="1" ht="35.25" customHeight="1">
      <c r="A158" s="528"/>
      <c r="B158" s="529"/>
      <c r="C158" s="529"/>
      <c r="D158" s="530"/>
      <c r="E158" s="391"/>
      <c r="F158" s="536" t="s">
        <v>232</v>
      </c>
      <c r="G158" s="536"/>
      <c r="H158" s="536"/>
      <c r="I158" s="536"/>
      <c r="J158" s="536"/>
      <c r="K158" s="536"/>
      <c r="L158" s="536"/>
      <c r="M158" s="536"/>
      <c r="N158" s="536"/>
      <c r="O158" s="536"/>
      <c r="P158" s="536"/>
      <c r="Q158" s="536"/>
      <c r="R158" s="536"/>
      <c r="S158" s="536"/>
      <c r="T158" s="536"/>
      <c r="U158" s="536"/>
      <c r="V158" s="536"/>
      <c r="W158" s="536"/>
      <c r="X158" s="536"/>
      <c r="Y158" s="536"/>
      <c r="Z158" s="536"/>
      <c r="AA158" s="536"/>
      <c r="AB158" s="536"/>
      <c r="AC158" s="536"/>
      <c r="AD158" s="536"/>
      <c r="AE158" s="536"/>
      <c r="AF158" s="536"/>
      <c r="AG158" s="536"/>
      <c r="AH158" s="536"/>
      <c r="AI158" s="536"/>
      <c r="AJ158" s="537"/>
      <c r="AK158" s="386"/>
    </row>
    <row r="159" spans="1:46" s="13" customFormat="1" ht="13.5" customHeight="1">
      <c r="A159" s="528"/>
      <c r="B159" s="529"/>
      <c r="C159" s="529"/>
      <c r="D159" s="530"/>
      <c r="E159" s="391"/>
      <c r="F159" s="535" t="s">
        <v>233</v>
      </c>
      <c r="G159" s="535"/>
      <c r="H159" s="535"/>
      <c r="I159" s="535"/>
      <c r="J159" s="535"/>
      <c r="K159" s="535"/>
      <c r="L159" s="535"/>
      <c r="M159" s="535"/>
      <c r="N159" s="535"/>
      <c r="O159" s="535"/>
      <c r="P159" s="535"/>
      <c r="Q159" s="535"/>
      <c r="R159" s="535"/>
      <c r="S159" s="535"/>
      <c r="T159" s="535"/>
      <c r="U159" s="535"/>
      <c r="V159" s="535"/>
      <c r="W159" s="535"/>
      <c r="X159" s="535"/>
      <c r="Y159" s="535"/>
      <c r="Z159" s="535"/>
      <c r="AA159" s="535"/>
      <c r="AB159" s="535"/>
      <c r="AC159" s="535"/>
      <c r="AD159" s="535"/>
      <c r="AE159" s="535"/>
      <c r="AF159" s="535"/>
      <c r="AG159" s="535"/>
      <c r="AH159" s="535"/>
      <c r="AI159" s="535"/>
      <c r="AJ159" s="392"/>
      <c r="AK159" s="386"/>
    </row>
    <row r="160" spans="1:46" s="13" customFormat="1" ht="13.5" customHeight="1">
      <c r="A160" s="528"/>
      <c r="B160" s="529"/>
      <c r="C160" s="529"/>
      <c r="D160" s="530"/>
      <c r="E160" s="391"/>
      <c r="F160" s="535" t="s">
        <v>234</v>
      </c>
      <c r="G160" s="535"/>
      <c r="H160" s="535"/>
      <c r="I160" s="535"/>
      <c r="J160" s="535"/>
      <c r="K160" s="535"/>
      <c r="L160" s="535"/>
      <c r="M160" s="535"/>
      <c r="N160" s="535"/>
      <c r="O160" s="535"/>
      <c r="P160" s="535"/>
      <c r="Q160" s="535"/>
      <c r="R160" s="535"/>
      <c r="S160" s="535"/>
      <c r="T160" s="535"/>
      <c r="U160" s="535"/>
      <c r="V160" s="535"/>
      <c r="W160" s="535"/>
      <c r="X160" s="535"/>
      <c r="Y160" s="535"/>
      <c r="Z160" s="535"/>
      <c r="AA160" s="535"/>
      <c r="AB160" s="535"/>
      <c r="AC160" s="535"/>
      <c r="AD160" s="535"/>
      <c r="AE160" s="535"/>
      <c r="AF160" s="535"/>
      <c r="AG160" s="535"/>
      <c r="AH160" s="535"/>
      <c r="AI160" s="535"/>
      <c r="AJ160" s="392"/>
      <c r="AK160" s="386"/>
    </row>
    <row r="161" spans="1:46" s="13" customFormat="1" ht="13.5" customHeight="1">
      <c r="A161" s="528"/>
      <c r="B161" s="529"/>
      <c r="C161" s="529"/>
      <c r="D161" s="530"/>
      <c r="E161" s="391"/>
      <c r="F161" s="538" t="s">
        <v>235</v>
      </c>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538"/>
      <c r="AJ161" s="392"/>
      <c r="AK161" s="386"/>
    </row>
    <row r="162" spans="1:46" s="13" customFormat="1" ht="13.5" customHeight="1">
      <c r="A162" s="528"/>
      <c r="B162" s="529"/>
      <c r="C162" s="529"/>
      <c r="D162" s="530"/>
      <c r="E162" s="391"/>
      <c r="F162" s="516" t="s">
        <v>236</v>
      </c>
      <c r="G162" s="516"/>
      <c r="H162" s="516"/>
      <c r="I162" s="516"/>
      <c r="J162" s="516"/>
      <c r="K162" s="516"/>
      <c r="L162" s="516"/>
      <c r="M162" s="516"/>
      <c r="N162" s="516"/>
      <c r="O162" s="516"/>
      <c r="P162" s="516"/>
      <c r="Q162" s="516"/>
      <c r="R162" s="516"/>
      <c r="S162" s="516"/>
      <c r="T162" s="516"/>
      <c r="U162" s="516"/>
      <c r="V162" s="516"/>
      <c r="W162" s="516"/>
      <c r="X162" s="516"/>
      <c r="Y162" s="516"/>
      <c r="Z162" s="516"/>
      <c r="AA162" s="516"/>
      <c r="AB162" s="516"/>
      <c r="AC162" s="516"/>
      <c r="AD162" s="516"/>
      <c r="AE162" s="516"/>
      <c r="AF162" s="516"/>
      <c r="AG162" s="516"/>
      <c r="AH162" s="516"/>
      <c r="AI162" s="516"/>
      <c r="AJ162" s="392"/>
      <c r="AK162" s="386"/>
    </row>
    <row r="163" spans="1:46" s="13" customFormat="1" ht="13.5" customHeight="1">
      <c r="A163" s="528"/>
      <c r="B163" s="529"/>
      <c r="C163" s="529"/>
      <c r="D163" s="530"/>
      <c r="E163" s="391"/>
      <c r="F163" s="516" t="s">
        <v>237</v>
      </c>
      <c r="G163" s="516"/>
      <c r="H163" s="516"/>
      <c r="I163" s="516"/>
      <c r="J163" s="516"/>
      <c r="K163" s="516"/>
      <c r="L163" s="516"/>
      <c r="M163" s="516"/>
      <c r="N163" s="516"/>
      <c r="O163" s="516"/>
      <c r="P163" s="516"/>
      <c r="Q163" s="516"/>
      <c r="R163" s="516"/>
      <c r="S163" s="516"/>
      <c r="T163" s="516"/>
      <c r="U163" s="516"/>
      <c r="V163" s="516"/>
      <c r="W163" s="516"/>
      <c r="X163" s="516"/>
      <c r="Y163" s="516"/>
      <c r="Z163" s="516"/>
      <c r="AA163" s="516"/>
      <c r="AB163" s="516"/>
      <c r="AC163" s="516"/>
      <c r="AD163" s="516"/>
      <c r="AE163" s="516"/>
      <c r="AF163" s="516"/>
      <c r="AG163" s="516"/>
      <c r="AH163" s="516"/>
      <c r="AI163" s="516"/>
      <c r="AJ163" s="392"/>
      <c r="AK163" s="386"/>
    </row>
    <row r="164" spans="1:46" s="13" customFormat="1" ht="13.5" customHeight="1">
      <c r="A164" s="520"/>
      <c r="B164" s="521"/>
      <c r="C164" s="521"/>
      <c r="D164" s="522"/>
      <c r="E164" s="397"/>
      <c r="F164" s="539" t="s">
        <v>228</v>
      </c>
      <c r="G164" s="539"/>
      <c r="H164" s="539"/>
      <c r="I164" s="539"/>
      <c r="J164" s="539"/>
      <c r="K164" s="539"/>
      <c r="L164" s="539"/>
      <c r="M164" s="539"/>
      <c r="N164" s="539"/>
      <c r="O164" s="539"/>
      <c r="P164" s="539"/>
      <c r="Q164" s="539"/>
      <c r="R164" s="539"/>
      <c r="S164" s="539"/>
      <c r="T164" s="539"/>
      <c r="U164" s="539"/>
      <c r="V164" s="539"/>
      <c r="W164" s="539"/>
      <c r="X164" s="539"/>
      <c r="Y164" s="539"/>
      <c r="Z164" s="539"/>
      <c r="AA164" s="539"/>
      <c r="AB164" s="539"/>
      <c r="AC164" s="539"/>
      <c r="AD164" s="539"/>
      <c r="AE164" s="539"/>
      <c r="AF164" s="539"/>
      <c r="AG164" s="539"/>
      <c r="AH164" s="539"/>
      <c r="AI164" s="539"/>
      <c r="AJ164" s="398"/>
      <c r="AK164" s="45"/>
    </row>
    <row r="165" spans="1:46" s="13" customFormat="1" ht="13.5" customHeight="1">
      <c r="A165" s="510" t="s">
        <v>238</v>
      </c>
      <c r="B165" s="511"/>
      <c r="C165" s="511"/>
      <c r="D165" s="512"/>
      <c r="E165" s="399"/>
      <c r="F165" s="531" t="s">
        <v>239</v>
      </c>
      <c r="G165" s="531"/>
      <c r="H165" s="531"/>
      <c r="I165" s="531"/>
      <c r="J165" s="531"/>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400"/>
    </row>
    <row r="166" spans="1:46" s="13" customFormat="1" ht="26.25" customHeight="1">
      <c r="A166" s="528"/>
      <c r="B166" s="529"/>
      <c r="C166" s="529"/>
      <c r="D166" s="530"/>
      <c r="E166" s="391"/>
      <c r="F166" s="516" t="s">
        <v>240</v>
      </c>
      <c r="G166" s="516"/>
      <c r="H166" s="516"/>
      <c r="I166" s="516"/>
      <c r="J166" s="516"/>
      <c r="K166" s="516"/>
      <c r="L166" s="516"/>
      <c r="M166" s="516"/>
      <c r="N166" s="516"/>
      <c r="O166" s="516"/>
      <c r="P166" s="516"/>
      <c r="Q166" s="516"/>
      <c r="R166" s="516"/>
      <c r="S166" s="516"/>
      <c r="T166" s="516"/>
      <c r="U166" s="516"/>
      <c r="V166" s="516"/>
      <c r="W166" s="516"/>
      <c r="X166" s="516"/>
      <c r="Y166" s="516"/>
      <c r="Z166" s="516"/>
      <c r="AA166" s="516"/>
      <c r="AB166" s="516"/>
      <c r="AC166" s="516"/>
      <c r="AD166" s="516"/>
      <c r="AE166" s="516"/>
      <c r="AF166" s="516"/>
      <c r="AG166" s="516"/>
      <c r="AH166" s="516"/>
      <c r="AI166" s="516"/>
      <c r="AJ166" s="532"/>
    </row>
    <row r="167" spans="1:46" s="13" customFormat="1" ht="13.5" customHeight="1">
      <c r="A167" s="528"/>
      <c r="B167" s="529"/>
      <c r="C167" s="529"/>
      <c r="D167" s="530"/>
      <c r="E167" s="391"/>
      <c r="F167" s="516" t="s">
        <v>241</v>
      </c>
      <c r="G167" s="516"/>
      <c r="H167" s="516"/>
      <c r="I167" s="516"/>
      <c r="J167" s="516"/>
      <c r="K167" s="516"/>
      <c r="L167" s="516"/>
      <c r="M167" s="516"/>
      <c r="N167" s="516"/>
      <c r="O167" s="516"/>
      <c r="P167" s="516"/>
      <c r="Q167" s="516"/>
      <c r="R167" s="516"/>
      <c r="S167" s="516"/>
      <c r="T167" s="516"/>
      <c r="U167" s="516"/>
      <c r="V167" s="516"/>
      <c r="W167" s="516"/>
      <c r="X167" s="516"/>
      <c r="Y167" s="516"/>
      <c r="Z167" s="516"/>
      <c r="AA167" s="516"/>
      <c r="AB167" s="516"/>
      <c r="AC167" s="516"/>
      <c r="AD167" s="516"/>
      <c r="AE167" s="516"/>
      <c r="AF167" s="516"/>
      <c r="AG167" s="516"/>
      <c r="AH167" s="516"/>
      <c r="AI167" s="516"/>
      <c r="AJ167" s="392"/>
    </row>
    <row r="168" spans="1:46" s="13" customFormat="1" ht="13.5" customHeight="1">
      <c r="A168" s="528"/>
      <c r="B168" s="529"/>
      <c r="C168" s="529"/>
      <c r="D168" s="530"/>
      <c r="E168" s="391"/>
      <c r="F168" s="516" t="s">
        <v>242</v>
      </c>
      <c r="G168" s="516"/>
      <c r="H168" s="516"/>
      <c r="I168" s="516"/>
      <c r="J168" s="516"/>
      <c r="K168" s="516"/>
      <c r="L168" s="516"/>
      <c r="M168" s="516"/>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392"/>
      <c r="AK168" s="376"/>
    </row>
    <row r="169" spans="1:46" s="13" customFormat="1" ht="13.5" customHeight="1">
      <c r="A169" s="528"/>
      <c r="B169" s="529"/>
      <c r="C169" s="529"/>
      <c r="D169" s="530"/>
      <c r="E169" s="391"/>
      <c r="F169" s="516" t="s">
        <v>243</v>
      </c>
      <c r="G169" s="516"/>
      <c r="H169" s="516"/>
      <c r="I169" s="516"/>
      <c r="J169" s="516"/>
      <c r="K169" s="516"/>
      <c r="L169" s="516"/>
      <c r="M169" s="516"/>
      <c r="N169" s="516"/>
      <c r="O169" s="516"/>
      <c r="P169" s="516"/>
      <c r="Q169" s="516"/>
      <c r="R169" s="516"/>
      <c r="S169" s="516"/>
      <c r="T169" s="516"/>
      <c r="U169" s="516"/>
      <c r="V169" s="516"/>
      <c r="W169" s="516"/>
      <c r="X169" s="516"/>
      <c r="Y169" s="516"/>
      <c r="Z169" s="516"/>
      <c r="AA169" s="516"/>
      <c r="AB169" s="516"/>
      <c r="AC169" s="516"/>
      <c r="AD169" s="516"/>
      <c r="AE169" s="516"/>
      <c r="AF169" s="516"/>
      <c r="AG169" s="516"/>
      <c r="AH169" s="516"/>
      <c r="AI169" s="516"/>
      <c r="AJ169" s="392"/>
      <c r="AK169" s="386"/>
    </row>
    <row r="170" spans="1:46" s="13" customFormat="1" ht="13.5" customHeight="1">
      <c r="A170" s="528"/>
      <c r="B170" s="529"/>
      <c r="C170" s="529"/>
      <c r="D170" s="530"/>
      <c r="E170" s="391"/>
      <c r="F170" s="516" t="s">
        <v>244</v>
      </c>
      <c r="G170" s="516"/>
      <c r="H170" s="516"/>
      <c r="I170" s="516"/>
      <c r="J170" s="516"/>
      <c r="K170" s="516"/>
      <c r="L170" s="516"/>
      <c r="M170" s="516"/>
      <c r="N170" s="516"/>
      <c r="O170" s="516"/>
      <c r="P170" s="516"/>
      <c r="Q170" s="516"/>
      <c r="R170" s="516"/>
      <c r="S170" s="516"/>
      <c r="T170" s="516"/>
      <c r="U170" s="516"/>
      <c r="V170" s="516"/>
      <c r="W170" s="516"/>
      <c r="X170" s="516"/>
      <c r="Y170" s="516"/>
      <c r="Z170" s="516"/>
      <c r="AA170" s="516"/>
      <c r="AB170" s="516"/>
      <c r="AC170" s="516"/>
      <c r="AD170" s="516"/>
      <c r="AE170" s="516"/>
      <c r="AF170" s="516"/>
      <c r="AG170" s="516"/>
      <c r="AH170" s="516"/>
      <c r="AI170" s="516"/>
      <c r="AJ170" s="392"/>
      <c r="AK170" s="386"/>
    </row>
    <row r="171" spans="1:46" s="13" customFormat="1" ht="13.5" customHeight="1" thickBot="1">
      <c r="A171" s="520"/>
      <c r="B171" s="521"/>
      <c r="C171" s="521"/>
      <c r="D171" s="522"/>
      <c r="E171" s="401"/>
      <c r="F171" s="533" t="s">
        <v>228</v>
      </c>
      <c r="G171" s="533"/>
      <c r="H171" s="533"/>
      <c r="I171" s="533"/>
      <c r="J171" s="533"/>
      <c r="K171" s="533"/>
      <c r="L171" s="533"/>
      <c r="M171" s="533"/>
      <c r="N171" s="533"/>
      <c r="O171" s="533"/>
      <c r="P171" s="533"/>
      <c r="Q171" s="533"/>
      <c r="R171" s="533"/>
      <c r="S171" s="533"/>
      <c r="T171" s="533"/>
      <c r="U171" s="533"/>
      <c r="V171" s="533"/>
      <c r="W171" s="533"/>
      <c r="X171" s="533"/>
      <c r="Y171" s="533"/>
      <c r="Z171" s="533"/>
      <c r="AA171" s="533"/>
      <c r="AB171" s="533"/>
      <c r="AC171" s="533"/>
      <c r="AD171" s="533"/>
      <c r="AE171" s="533"/>
      <c r="AF171" s="533"/>
      <c r="AG171" s="533"/>
      <c r="AH171" s="533"/>
      <c r="AI171" s="533"/>
      <c r="AJ171" s="402"/>
      <c r="AK171" s="45"/>
    </row>
    <row r="172" spans="1:46" ht="9" customHeight="1">
      <c r="A172" s="403"/>
      <c r="B172" s="403"/>
      <c r="C172" s="403"/>
      <c r="D172" s="403"/>
      <c r="E172" s="403"/>
      <c r="F172" s="403"/>
      <c r="G172" s="403"/>
      <c r="H172" s="403"/>
      <c r="I172" s="403"/>
      <c r="J172" s="403"/>
      <c r="K172" s="403"/>
      <c r="L172" s="403"/>
      <c r="M172" s="403"/>
      <c r="N172" s="403"/>
      <c r="O172" s="403"/>
      <c r="P172" s="403"/>
      <c r="Q172" s="403"/>
      <c r="R172" s="403"/>
      <c r="S172" s="403"/>
      <c r="T172" s="403"/>
      <c r="U172" s="403"/>
      <c r="V172" s="403"/>
      <c r="W172" s="403"/>
      <c r="X172" s="403"/>
      <c r="Y172" s="403"/>
      <c r="Z172" s="403"/>
      <c r="AA172" s="403"/>
      <c r="AB172" s="403"/>
      <c r="AC172" s="403"/>
      <c r="AD172" s="403"/>
      <c r="AE172" s="403"/>
      <c r="AF172" s="403"/>
      <c r="AG172" s="403"/>
      <c r="AH172" s="403"/>
      <c r="AI172" s="403"/>
      <c r="AJ172" s="404"/>
      <c r="AK172" s="45"/>
      <c r="AT172" s="41"/>
    </row>
    <row r="173" spans="1:46">
      <c r="A173" s="46" t="s">
        <v>245</v>
      </c>
      <c r="B173" s="2"/>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2"/>
      <c r="AH173" s="2"/>
      <c r="AI173" s="2"/>
      <c r="AJ173" s="5"/>
      <c r="AK173" s="45"/>
      <c r="AT173" s="41"/>
    </row>
    <row r="174" spans="1:46" ht="17.25" customHeight="1">
      <c r="A174" s="46"/>
      <c r="B174" s="2"/>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2"/>
      <c r="AF174" s="246" t="s">
        <v>136</v>
      </c>
      <c r="AG174" s="405"/>
      <c r="AH174" s="406" t="s">
        <v>137</v>
      </c>
      <c r="AI174" s="405"/>
      <c r="AJ174" s="407"/>
      <c r="AK174" s="18"/>
      <c r="AT174" s="41"/>
    </row>
    <row r="175" spans="1:46" ht="14.25" thickBot="1">
      <c r="A175" s="408" t="s">
        <v>246</v>
      </c>
      <c r="B175" s="403"/>
      <c r="C175" s="403"/>
      <c r="D175" s="403"/>
      <c r="E175" s="403"/>
      <c r="F175" s="403"/>
      <c r="G175" s="403"/>
      <c r="H175" s="403"/>
      <c r="I175" s="403"/>
      <c r="J175" s="403"/>
      <c r="K175" s="403"/>
      <c r="L175" s="403"/>
      <c r="M175" s="403"/>
      <c r="N175" s="403"/>
      <c r="O175" s="403"/>
      <c r="P175" s="403"/>
      <c r="Q175" s="403"/>
      <c r="R175" s="403"/>
      <c r="S175" s="403"/>
      <c r="T175" s="403"/>
      <c r="U175" s="403"/>
      <c r="V175" s="403"/>
      <c r="W175" s="403"/>
      <c r="X175" s="403"/>
      <c r="Y175" s="403"/>
      <c r="Z175" s="403"/>
      <c r="AA175" s="403"/>
      <c r="AB175" s="403"/>
      <c r="AC175" s="403"/>
      <c r="AD175" s="403"/>
      <c r="AE175" s="403"/>
      <c r="AF175" s="403"/>
      <c r="AG175" s="403"/>
      <c r="AH175" s="403"/>
      <c r="AI175" s="403"/>
      <c r="AJ175" s="404"/>
      <c r="AK175" s="45"/>
      <c r="AT175" s="41"/>
    </row>
    <row r="176" spans="1:46" s="390" customFormat="1" ht="15" customHeight="1">
      <c r="A176" s="510" t="s">
        <v>247</v>
      </c>
      <c r="B176" s="511"/>
      <c r="C176" s="511"/>
      <c r="D176" s="512"/>
      <c r="E176" s="409"/>
      <c r="F176" s="410" t="s">
        <v>248</v>
      </c>
      <c r="G176" s="410"/>
      <c r="H176" s="410"/>
      <c r="I176" s="410"/>
      <c r="J176" s="410"/>
      <c r="K176" s="410"/>
      <c r="L176" s="410"/>
      <c r="M176" s="410"/>
      <c r="N176" s="410"/>
      <c r="O176" s="411"/>
      <c r="P176" s="411"/>
      <c r="Q176" s="411"/>
      <c r="R176" s="410" t="s">
        <v>249</v>
      </c>
      <c r="S176" s="412"/>
      <c r="T176" s="412" t="s">
        <v>250</v>
      </c>
      <c r="U176" s="412"/>
      <c r="V176" s="412"/>
      <c r="W176" s="410"/>
      <c r="X176" s="410"/>
      <c r="Y176" s="410"/>
      <c r="Z176" s="410"/>
      <c r="AA176" s="411"/>
      <c r="AB176" s="411"/>
      <c r="AC176" s="411"/>
      <c r="AD176" s="411"/>
      <c r="AE176" s="411"/>
      <c r="AF176" s="411"/>
      <c r="AG176" s="411"/>
      <c r="AH176" s="411"/>
      <c r="AI176" s="411"/>
      <c r="AJ176" s="413"/>
      <c r="AK176" s="18"/>
    </row>
    <row r="177" spans="1:46" s="390" customFormat="1" ht="15" customHeight="1">
      <c r="A177" s="513"/>
      <c r="B177" s="514"/>
      <c r="C177" s="514"/>
      <c r="D177" s="515"/>
      <c r="E177" s="414"/>
      <c r="F177" s="516" t="s">
        <v>251</v>
      </c>
      <c r="G177" s="516"/>
      <c r="H177" s="516"/>
      <c r="I177" s="516"/>
      <c r="J177" s="516"/>
      <c r="K177" s="516"/>
      <c r="L177" s="516"/>
      <c r="M177" s="415"/>
      <c r="N177" s="415"/>
      <c r="O177" s="415"/>
      <c r="P177" s="415"/>
      <c r="Q177" s="415"/>
      <c r="R177" s="416" t="s">
        <v>252</v>
      </c>
      <c r="S177" s="417"/>
      <c r="T177" s="417" t="s">
        <v>250</v>
      </c>
      <c r="U177" s="417"/>
      <c r="V177" s="417"/>
      <c r="W177" s="416"/>
      <c r="X177" s="416"/>
      <c r="Y177" s="418"/>
      <c r="Z177" s="416"/>
      <c r="AA177" s="419"/>
      <c r="AB177" s="415"/>
      <c r="AC177" s="415"/>
      <c r="AD177" s="415"/>
      <c r="AE177" s="415"/>
      <c r="AF177" s="415"/>
      <c r="AG177" s="415"/>
      <c r="AH177" s="415"/>
      <c r="AI177" s="415"/>
      <c r="AJ177" s="392"/>
      <c r="AK177" s="45"/>
    </row>
    <row r="178" spans="1:46" s="13" customFormat="1" ht="15" customHeight="1">
      <c r="A178" s="517" t="s">
        <v>253</v>
      </c>
      <c r="B178" s="518"/>
      <c r="C178" s="518"/>
      <c r="D178" s="519"/>
      <c r="E178" s="414"/>
      <c r="F178" s="523" t="s">
        <v>254</v>
      </c>
      <c r="G178" s="523"/>
      <c r="H178" s="523"/>
      <c r="I178" s="523"/>
      <c r="J178" s="523"/>
      <c r="K178" s="523"/>
      <c r="L178" s="523"/>
      <c r="M178" s="523"/>
      <c r="N178" s="523"/>
      <c r="O178" s="523"/>
      <c r="P178" s="523"/>
      <c r="Q178" s="523"/>
      <c r="R178" s="523"/>
      <c r="S178" s="523"/>
      <c r="T178" s="523"/>
      <c r="U178" s="416" t="s">
        <v>255</v>
      </c>
      <c r="V178" s="417"/>
      <c r="W178" s="417" t="s">
        <v>250</v>
      </c>
      <c r="X178" s="417"/>
      <c r="Y178" s="417"/>
      <c r="Z178" s="416"/>
      <c r="AA178" s="416"/>
      <c r="AB178" s="416"/>
      <c r="AC178" s="416"/>
      <c r="AD178" s="415"/>
      <c r="AE178" s="415"/>
      <c r="AF178" s="415"/>
      <c r="AG178" s="415"/>
      <c r="AH178" s="415"/>
      <c r="AI178" s="415"/>
      <c r="AJ178" s="392"/>
      <c r="AK178" s="45"/>
    </row>
    <row r="179" spans="1:46" s="13" customFormat="1" ht="15" customHeight="1" thickBot="1">
      <c r="A179" s="520"/>
      <c r="B179" s="521"/>
      <c r="C179" s="521"/>
      <c r="D179" s="522"/>
      <c r="E179" s="420"/>
      <c r="F179" s="421" t="s">
        <v>256</v>
      </c>
      <c r="G179" s="421"/>
      <c r="H179" s="524"/>
      <c r="I179" s="524"/>
      <c r="J179" s="524"/>
      <c r="K179" s="524"/>
      <c r="L179" s="524"/>
      <c r="M179" s="524"/>
      <c r="N179" s="524"/>
      <c r="O179" s="524"/>
      <c r="P179" s="524"/>
      <c r="Q179" s="524"/>
      <c r="R179" s="524"/>
      <c r="S179" s="524"/>
      <c r="T179" s="524"/>
      <c r="U179" s="524"/>
      <c r="V179" s="524"/>
      <c r="W179" s="524"/>
      <c r="X179" s="524"/>
      <c r="Y179" s="422" t="s">
        <v>257</v>
      </c>
      <c r="Z179" s="423" t="s">
        <v>258</v>
      </c>
      <c r="AA179" s="424"/>
      <c r="AB179" s="424" t="s">
        <v>160</v>
      </c>
      <c r="AC179" s="424"/>
      <c r="AD179" s="423"/>
      <c r="AE179" s="423"/>
      <c r="AF179" s="423"/>
      <c r="AG179" s="423"/>
      <c r="AH179" s="425"/>
      <c r="AI179" s="425"/>
      <c r="AJ179" s="426"/>
      <c r="AK179" s="45"/>
    </row>
    <row r="180" spans="1:46" ht="13.5" customHeight="1">
      <c r="A180" s="48"/>
      <c r="B180" s="2"/>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5"/>
      <c r="AK180" s="45"/>
      <c r="AT180" s="41"/>
    </row>
    <row r="181" spans="1:46" ht="15.75" customHeight="1">
      <c r="A181" s="427"/>
      <c r="B181" s="133" t="s">
        <v>259</v>
      </c>
      <c r="C181" s="427"/>
      <c r="D181" s="427"/>
      <c r="E181" s="427"/>
      <c r="F181" s="427"/>
      <c r="G181" s="427"/>
      <c r="H181" s="427"/>
      <c r="I181" s="427"/>
      <c r="J181" s="427"/>
      <c r="K181" s="427"/>
      <c r="L181" s="427"/>
      <c r="M181" s="427"/>
      <c r="N181" s="427"/>
      <c r="O181" s="427"/>
      <c r="P181" s="427"/>
      <c r="Q181" s="427"/>
      <c r="R181" s="427"/>
      <c r="S181" s="427"/>
      <c r="T181" s="427"/>
      <c r="U181" s="427"/>
      <c r="V181" s="427"/>
      <c r="W181" s="427"/>
      <c r="X181" s="427"/>
      <c r="Y181" s="427"/>
      <c r="Z181" s="427"/>
      <c r="AA181" s="427"/>
      <c r="AB181" s="427"/>
      <c r="AC181" s="427"/>
      <c r="AD181" s="427"/>
      <c r="AE181" s="427"/>
      <c r="AF181" s="427"/>
      <c r="AG181" s="427"/>
      <c r="AH181" s="427"/>
      <c r="AI181" s="427"/>
      <c r="AJ181" s="428"/>
      <c r="AK181" s="45"/>
    </row>
    <row r="182" spans="1:46" ht="14.25" thickBot="1">
      <c r="A182" s="427"/>
      <c r="B182" s="525" t="s">
        <v>260</v>
      </c>
      <c r="C182" s="526"/>
      <c r="D182" s="526"/>
      <c r="E182" s="526"/>
      <c r="F182" s="526"/>
      <c r="G182" s="526"/>
      <c r="H182" s="526"/>
      <c r="I182" s="526"/>
      <c r="J182" s="526"/>
      <c r="K182" s="526"/>
      <c r="L182" s="526"/>
      <c r="M182" s="526"/>
      <c r="N182" s="526"/>
      <c r="O182" s="526"/>
      <c r="P182" s="526"/>
      <c r="Q182" s="526"/>
      <c r="R182" s="526"/>
      <c r="S182" s="526"/>
      <c r="T182" s="526"/>
      <c r="U182" s="526"/>
      <c r="V182" s="526"/>
      <c r="W182" s="526"/>
      <c r="X182" s="526"/>
      <c r="Y182" s="527"/>
      <c r="Z182" s="499" t="s">
        <v>261</v>
      </c>
      <c r="AA182" s="499"/>
      <c r="AB182" s="499"/>
      <c r="AC182" s="499"/>
      <c r="AD182" s="499"/>
      <c r="AE182" s="499"/>
      <c r="AF182" s="499"/>
      <c r="AG182" s="499"/>
      <c r="AH182" s="500"/>
      <c r="AI182" s="429"/>
      <c r="AJ182" s="428"/>
      <c r="AK182" s="45"/>
    </row>
    <row r="183" spans="1:46" ht="16.5" customHeight="1">
      <c r="A183" s="427"/>
      <c r="B183" s="430"/>
      <c r="C183" s="431" t="s">
        <v>262</v>
      </c>
      <c r="D183" s="432"/>
      <c r="E183" s="432"/>
      <c r="F183" s="432"/>
      <c r="G183" s="432"/>
      <c r="H183" s="432"/>
      <c r="I183" s="432"/>
      <c r="J183" s="432"/>
      <c r="K183" s="432"/>
      <c r="L183" s="432"/>
      <c r="M183" s="432"/>
      <c r="N183" s="432"/>
      <c r="O183" s="432"/>
      <c r="P183" s="432"/>
      <c r="Q183" s="432"/>
      <c r="R183" s="432"/>
      <c r="S183" s="432"/>
      <c r="T183" s="432"/>
      <c r="U183" s="432"/>
      <c r="V183" s="432"/>
      <c r="W183" s="432"/>
      <c r="X183" s="432"/>
      <c r="Y183" s="433"/>
      <c r="Z183" s="501" t="s">
        <v>263</v>
      </c>
      <c r="AA183" s="502"/>
      <c r="AB183" s="502"/>
      <c r="AC183" s="502"/>
      <c r="AD183" s="502"/>
      <c r="AE183" s="502"/>
      <c r="AF183" s="502"/>
      <c r="AG183" s="502"/>
      <c r="AH183" s="503"/>
      <c r="AI183" s="427"/>
      <c r="AJ183" s="428"/>
      <c r="AK183" s="45"/>
    </row>
    <row r="184" spans="1:46" ht="16.5" customHeight="1">
      <c r="A184" s="427"/>
      <c r="B184" s="434"/>
      <c r="C184" s="435" t="s">
        <v>264</v>
      </c>
      <c r="D184" s="436"/>
      <c r="E184" s="436"/>
      <c r="F184" s="436"/>
      <c r="G184" s="436"/>
      <c r="H184" s="436"/>
      <c r="I184" s="436"/>
      <c r="J184" s="436"/>
      <c r="K184" s="436"/>
      <c r="L184" s="436"/>
      <c r="M184" s="436"/>
      <c r="N184" s="436"/>
      <c r="O184" s="436"/>
      <c r="P184" s="436"/>
      <c r="Q184" s="436"/>
      <c r="R184" s="436"/>
      <c r="S184" s="436"/>
      <c r="T184" s="436"/>
      <c r="U184" s="436"/>
      <c r="V184" s="436"/>
      <c r="W184" s="436"/>
      <c r="X184" s="436"/>
      <c r="Y184" s="437"/>
      <c r="Z184" s="504" t="s">
        <v>265</v>
      </c>
      <c r="AA184" s="505"/>
      <c r="AB184" s="505"/>
      <c r="AC184" s="505"/>
      <c r="AD184" s="505"/>
      <c r="AE184" s="505"/>
      <c r="AF184" s="505"/>
      <c r="AG184" s="505"/>
      <c r="AH184" s="506"/>
      <c r="AI184" s="427"/>
      <c r="AJ184" s="428"/>
      <c r="AK184" s="45"/>
    </row>
    <row r="185" spans="1:46" ht="16.5" customHeight="1">
      <c r="A185" s="427"/>
      <c r="B185" s="434"/>
      <c r="C185" s="435" t="s">
        <v>266</v>
      </c>
      <c r="D185" s="436"/>
      <c r="E185" s="436"/>
      <c r="F185" s="436"/>
      <c r="G185" s="436"/>
      <c r="H185" s="436"/>
      <c r="I185" s="436"/>
      <c r="J185" s="436"/>
      <c r="K185" s="436"/>
      <c r="L185" s="436"/>
      <c r="M185" s="436"/>
      <c r="N185" s="436"/>
      <c r="O185" s="436"/>
      <c r="P185" s="436"/>
      <c r="Q185" s="436"/>
      <c r="R185" s="436"/>
      <c r="S185" s="436"/>
      <c r="T185" s="436"/>
      <c r="U185" s="436"/>
      <c r="V185" s="436"/>
      <c r="W185" s="436"/>
      <c r="X185" s="436"/>
      <c r="Y185" s="437"/>
      <c r="Z185" s="504" t="s">
        <v>267</v>
      </c>
      <c r="AA185" s="505"/>
      <c r="AB185" s="505"/>
      <c r="AC185" s="505"/>
      <c r="AD185" s="505"/>
      <c r="AE185" s="505"/>
      <c r="AF185" s="505"/>
      <c r="AG185" s="505"/>
      <c r="AH185" s="506"/>
      <c r="AI185" s="427"/>
      <c r="AJ185" s="428"/>
      <c r="AK185" s="45"/>
    </row>
    <row r="186" spans="1:46" ht="16.5" customHeight="1">
      <c r="A186" s="427"/>
      <c r="B186" s="434"/>
      <c r="C186" s="435" t="s">
        <v>268</v>
      </c>
      <c r="D186" s="436"/>
      <c r="E186" s="436"/>
      <c r="F186" s="436"/>
      <c r="G186" s="436"/>
      <c r="H186" s="436"/>
      <c r="I186" s="436"/>
      <c r="J186" s="436"/>
      <c r="K186" s="436"/>
      <c r="L186" s="436"/>
      <c r="M186" s="436"/>
      <c r="N186" s="436"/>
      <c r="O186" s="436"/>
      <c r="P186" s="436"/>
      <c r="Q186" s="436"/>
      <c r="R186" s="436"/>
      <c r="S186" s="436"/>
      <c r="T186" s="436"/>
      <c r="U186" s="436"/>
      <c r="V186" s="436"/>
      <c r="W186" s="436"/>
      <c r="X186" s="436"/>
      <c r="Y186" s="437"/>
      <c r="Z186" s="504" t="s">
        <v>269</v>
      </c>
      <c r="AA186" s="505"/>
      <c r="AB186" s="505"/>
      <c r="AC186" s="505"/>
      <c r="AD186" s="505"/>
      <c r="AE186" s="505"/>
      <c r="AF186" s="505"/>
      <c r="AG186" s="505"/>
      <c r="AH186" s="506"/>
      <c r="AI186" s="427"/>
      <c r="AJ186" s="428"/>
      <c r="AK186" s="45"/>
    </row>
    <row r="187" spans="1:46" ht="25.5" customHeight="1">
      <c r="A187" s="427"/>
      <c r="B187" s="434"/>
      <c r="C187" s="484" t="s">
        <v>270</v>
      </c>
      <c r="D187" s="484"/>
      <c r="E187" s="484"/>
      <c r="F187" s="484"/>
      <c r="G187" s="484"/>
      <c r="H187" s="484"/>
      <c r="I187" s="484"/>
      <c r="J187" s="484"/>
      <c r="K187" s="484"/>
      <c r="L187" s="484"/>
      <c r="M187" s="484"/>
      <c r="N187" s="484"/>
      <c r="O187" s="484"/>
      <c r="P187" s="484"/>
      <c r="Q187" s="484"/>
      <c r="R187" s="484"/>
      <c r="S187" s="484"/>
      <c r="T187" s="484"/>
      <c r="U187" s="484"/>
      <c r="V187" s="484"/>
      <c r="W187" s="484"/>
      <c r="X187" s="484"/>
      <c r="Y187" s="485"/>
      <c r="Z187" s="507" t="s">
        <v>271</v>
      </c>
      <c r="AA187" s="508"/>
      <c r="AB187" s="508"/>
      <c r="AC187" s="508"/>
      <c r="AD187" s="508"/>
      <c r="AE187" s="508"/>
      <c r="AF187" s="508"/>
      <c r="AG187" s="508"/>
      <c r="AH187" s="509"/>
      <c r="AI187" s="427"/>
      <c r="AJ187" s="428"/>
      <c r="AK187" s="45"/>
    </row>
    <row r="188" spans="1:46" ht="25.5" customHeight="1">
      <c r="A188" s="427"/>
      <c r="B188" s="434"/>
      <c r="C188" s="484" t="s">
        <v>272</v>
      </c>
      <c r="D188" s="484"/>
      <c r="E188" s="484"/>
      <c r="F188" s="484"/>
      <c r="G188" s="484"/>
      <c r="H188" s="484"/>
      <c r="I188" s="484"/>
      <c r="J188" s="484"/>
      <c r="K188" s="484"/>
      <c r="L188" s="484"/>
      <c r="M188" s="484"/>
      <c r="N188" s="484"/>
      <c r="O188" s="484"/>
      <c r="P188" s="484"/>
      <c r="Q188" s="484"/>
      <c r="R188" s="484"/>
      <c r="S188" s="484"/>
      <c r="T188" s="484"/>
      <c r="U188" s="484"/>
      <c r="V188" s="484"/>
      <c r="W188" s="484"/>
      <c r="X188" s="484"/>
      <c r="Y188" s="485"/>
      <c r="Z188" s="486" t="s">
        <v>273</v>
      </c>
      <c r="AA188" s="487"/>
      <c r="AB188" s="487"/>
      <c r="AC188" s="487"/>
      <c r="AD188" s="487"/>
      <c r="AE188" s="487"/>
      <c r="AF188" s="487"/>
      <c r="AG188" s="487"/>
      <c r="AH188" s="488"/>
      <c r="AI188" s="427"/>
      <c r="AJ188" s="428"/>
      <c r="AK188" s="438"/>
    </row>
    <row r="189" spans="1:46" ht="16.5" customHeight="1" thickBot="1">
      <c r="A189" s="427"/>
      <c r="B189" s="439"/>
      <c r="C189" s="440" t="s">
        <v>274</v>
      </c>
      <c r="D189" s="441"/>
      <c r="E189" s="441"/>
      <c r="F189" s="441"/>
      <c r="G189" s="441"/>
      <c r="H189" s="441"/>
      <c r="I189" s="441"/>
      <c r="J189" s="441"/>
      <c r="K189" s="441"/>
      <c r="L189" s="441"/>
      <c r="M189" s="441"/>
      <c r="N189" s="441"/>
      <c r="O189" s="441"/>
      <c r="P189" s="441"/>
      <c r="Q189" s="441"/>
      <c r="R189" s="441"/>
      <c r="S189" s="441"/>
      <c r="T189" s="441"/>
      <c r="U189" s="441"/>
      <c r="V189" s="441"/>
      <c r="W189" s="441"/>
      <c r="X189" s="441"/>
      <c r="Y189" s="442"/>
      <c r="Z189" s="489" t="s">
        <v>275</v>
      </c>
      <c r="AA189" s="490"/>
      <c r="AB189" s="490"/>
      <c r="AC189" s="490"/>
      <c r="AD189" s="490"/>
      <c r="AE189" s="490"/>
      <c r="AF189" s="490"/>
      <c r="AG189" s="490"/>
      <c r="AH189" s="491"/>
      <c r="AI189" s="427"/>
      <c r="AJ189" s="428"/>
      <c r="AK189" s="438"/>
    </row>
    <row r="190" spans="1:46" ht="4.5" customHeight="1">
      <c r="A190" s="427"/>
      <c r="B190" s="427"/>
      <c r="C190" s="133"/>
      <c r="D190" s="427"/>
      <c r="E190" s="427"/>
      <c r="F190" s="427"/>
      <c r="G190" s="427"/>
      <c r="H190" s="427"/>
      <c r="I190" s="427"/>
      <c r="J190" s="427"/>
      <c r="K190" s="427"/>
      <c r="L190" s="427"/>
      <c r="M190" s="427"/>
      <c r="N190" s="427"/>
      <c r="O190" s="427"/>
      <c r="P190" s="427"/>
      <c r="Q190" s="427"/>
      <c r="R190" s="427"/>
      <c r="S190" s="427"/>
      <c r="T190" s="427"/>
      <c r="U190" s="427"/>
      <c r="V190" s="427"/>
      <c r="W190" s="427"/>
      <c r="X190" s="427"/>
      <c r="Y190" s="427"/>
      <c r="Z190" s="133"/>
      <c r="AA190" s="133"/>
      <c r="AB190" s="133"/>
      <c r="AC190" s="133"/>
      <c r="AD190" s="133"/>
      <c r="AE190" s="133"/>
      <c r="AF190" s="133"/>
      <c r="AG190" s="133"/>
      <c r="AH190" s="133"/>
      <c r="AI190" s="427"/>
      <c r="AJ190" s="428"/>
    </row>
    <row r="191" spans="1:46" ht="12" customHeight="1">
      <c r="A191" s="427"/>
      <c r="B191" s="443" t="s">
        <v>276</v>
      </c>
      <c r="C191" s="444" t="s">
        <v>277</v>
      </c>
      <c r="D191" s="427"/>
      <c r="E191" s="427"/>
      <c r="F191" s="427"/>
      <c r="G191" s="427"/>
      <c r="H191" s="427"/>
      <c r="I191" s="427"/>
      <c r="J191" s="427"/>
      <c r="K191" s="427"/>
      <c r="L191" s="427"/>
      <c r="M191" s="427"/>
      <c r="N191" s="427"/>
      <c r="O191" s="427"/>
      <c r="P191" s="427"/>
      <c r="Q191" s="427"/>
      <c r="R191" s="427"/>
      <c r="S191" s="427"/>
      <c r="T191" s="427"/>
      <c r="U191" s="427"/>
      <c r="V191" s="427"/>
      <c r="W191" s="427"/>
      <c r="X191" s="427"/>
      <c r="Y191" s="427"/>
      <c r="Z191" s="133"/>
      <c r="AA191" s="133"/>
      <c r="AB191" s="133"/>
      <c r="AC191" s="133"/>
      <c r="AD191" s="133"/>
      <c r="AE191" s="133"/>
      <c r="AF191" s="133"/>
      <c r="AG191" s="133"/>
      <c r="AH191" s="133"/>
      <c r="AI191" s="427"/>
      <c r="AJ191" s="428"/>
    </row>
    <row r="192" spans="1:46" ht="21" customHeight="1">
      <c r="A192" s="427"/>
      <c r="B192" s="445" t="s">
        <v>278</v>
      </c>
      <c r="C192" s="492" t="s">
        <v>279</v>
      </c>
      <c r="D192" s="492"/>
      <c r="E192" s="492"/>
      <c r="F192" s="492"/>
      <c r="G192" s="492"/>
      <c r="H192" s="492"/>
      <c r="I192" s="492"/>
      <c r="J192" s="492"/>
      <c r="K192" s="492"/>
      <c r="L192" s="492"/>
      <c r="M192" s="492"/>
      <c r="N192" s="492"/>
      <c r="O192" s="492"/>
      <c r="P192" s="492"/>
      <c r="Q192" s="492"/>
      <c r="R192" s="492"/>
      <c r="S192" s="492"/>
      <c r="T192" s="492"/>
      <c r="U192" s="492"/>
      <c r="V192" s="492"/>
      <c r="W192" s="492"/>
      <c r="X192" s="492"/>
      <c r="Y192" s="492"/>
      <c r="Z192" s="492"/>
      <c r="AA192" s="492"/>
      <c r="AB192" s="492"/>
      <c r="AC192" s="492"/>
      <c r="AD192" s="492"/>
      <c r="AE192" s="492"/>
      <c r="AF192" s="492"/>
      <c r="AG192" s="492"/>
      <c r="AH192" s="492"/>
      <c r="AI192" s="492"/>
      <c r="AJ192" s="492"/>
    </row>
    <row r="193" spans="1:36" ht="7.5" customHeight="1" thickBot="1">
      <c r="A193" s="441"/>
      <c r="B193" s="441"/>
      <c r="C193" s="446"/>
      <c r="D193" s="446"/>
      <c r="E193" s="446"/>
      <c r="F193" s="446"/>
      <c r="G193" s="446"/>
      <c r="H193" s="446"/>
      <c r="I193" s="446"/>
      <c r="J193" s="446"/>
      <c r="K193" s="446"/>
      <c r="L193" s="446"/>
      <c r="M193" s="446"/>
      <c r="N193" s="446"/>
      <c r="O193" s="446"/>
      <c r="P193" s="446"/>
      <c r="Q193" s="446"/>
      <c r="R193" s="446"/>
      <c r="S193" s="446"/>
      <c r="T193" s="446"/>
      <c r="U193" s="446"/>
      <c r="V193" s="446"/>
      <c r="W193" s="446"/>
      <c r="X193" s="446"/>
      <c r="Y193" s="446"/>
      <c r="Z193" s="446"/>
      <c r="AA193" s="446"/>
      <c r="AB193" s="446"/>
      <c r="AC193" s="446"/>
      <c r="AD193" s="446"/>
      <c r="AE193" s="446"/>
      <c r="AF193" s="446"/>
      <c r="AG193" s="446"/>
      <c r="AH193" s="446"/>
      <c r="AI193" s="446"/>
      <c r="AJ193" s="447"/>
    </row>
    <row r="194" spans="1:36" ht="1.5" customHeight="1">
      <c r="A194" s="448"/>
      <c r="B194" s="449"/>
      <c r="C194" s="449"/>
      <c r="D194" s="449"/>
      <c r="E194" s="449"/>
      <c r="F194" s="449"/>
      <c r="G194" s="449"/>
      <c r="H194" s="449"/>
      <c r="I194" s="449"/>
      <c r="J194" s="449"/>
      <c r="K194" s="449"/>
      <c r="L194" s="449"/>
      <c r="M194" s="449"/>
      <c r="N194" s="449"/>
      <c r="O194" s="449"/>
      <c r="P194" s="449"/>
      <c r="Q194" s="449"/>
      <c r="R194" s="449"/>
      <c r="S194" s="449"/>
      <c r="T194" s="449"/>
      <c r="U194" s="449"/>
      <c r="V194" s="449"/>
      <c r="W194" s="449"/>
      <c r="X194" s="449"/>
      <c r="Y194" s="449"/>
      <c r="Z194" s="449"/>
      <c r="AA194" s="449"/>
      <c r="AB194" s="449"/>
      <c r="AC194" s="449"/>
      <c r="AD194" s="449"/>
      <c r="AE194" s="449"/>
      <c r="AF194" s="449"/>
      <c r="AG194" s="449"/>
      <c r="AH194" s="449"/>
      <c r="AI194" s="449"/>
      <c r="AJ194" s="450"/>
    </row>
    <row r="195" spans="1:36" ht="31.5" customHeight="1">
      <c r="A195" s="451"/>
      <c r="B195" s="493" t="s">
        <v>280</v>
      </c>
      <c r="C195" s="493"/>
      <c r="D195" s="493"/>
      <c r="E195" s="493"/>
      <c r="F195" s="493"/>
      <c r="G195" s="493"/>
      <c r="H195" s="493"/>
      <c r="I195" s="493"/>
      <c r="J195" s="493"/>
      <c r="K195" s="493"/>
      <c r="L195" s="493"/>
      <c r="M195" s="493"/>
      <c r="N195" s="493"/>
      <c r="O195" s="493"/>
      <c r="P195" s="493"/>
      <c r="Q195" s="493"/>
      <c r="R195" s="493"/>
      <c r="S195" s="493"/>
      <c r="T195" s="493"/>
      <c r="U195" s="493"/>
      <c r="V195" s="493"/>
      <c r="W195" s="493"/>
      <c r="X195" s="493"/>
      <c r="Y195" s="493"/>
      <c r="Z195" s="493"/>
      <c r="AA195" s="493"/>
      <c r="AB195" s="493"/>
      <c r="AC195" s="493"/>
      <c r="AD195" s="493"/>
      <c r="AE195" s="493"/>
      <c r="AF195" s="493"/>
      <c r="AG195" s="493"/>
      <c r="AH195" s="493"/>
      <c r="AI195" s="493"/>
      <c r="AJ195" s="452"/>
    </row>
    <row r="196" spans="1:36" ht="4.5" customHeight="1">
      <c r="A196" s="451"/>
      <c r="B196" s="133"/>
      <c r="C196" s="427"/>
      <c r="D196" s="427"/>
      <c r="E196" s="427"/>
      <c r="F196" s="427"/>
      <c r="G196" s="427"/>
      <c r="H196" s="427"/>
      <c r="I196" s="427"/>
      <c r="J196" s="427"/>
      <c r="K196" s="427"/>
      <c r="L196" s="427"/>
      <c r="M196" s="427"/>
      <c r="N196" s="427"/>
      <c r="O196" s="427"/>
      <c r="P196" s="427"/>
      <c r="Q196" s="427"/>
      <c r="R196" s="427"/>
      <c r="S196" s="427"/>
      <c r="T196" s="427"/>
      <c r="U196" s="427"/>
      <c r="V196" s="427"/>
      <c r="W196" s="427"/>
      <c r="X196" s="427"/>
      <c r="Y196" s="427"/>
      <c r="Z196" s="427"/>
      <c r="AA196" s="427"/>
      <c r="AB196" s="427"/>
      <c r="AC196" s="427"/>
      <c r="AD196" s="427"/>
      <c r="AE196" s="427"/>
      <c r="AF196" s="427"/>
      <c r="AG196" s="427"/>
      <c r="AH196" s="427"/>
      <c r="AI196" s="427"/>
      <c r="AJ196" s="452"/>
    </row>
    <row r="197" spans="1:36" s="456" customFormat="1" ht="13.5" customHeight="1">
      <c r="A197" s="453"/>
      <c r="B197" s="454" t="s">
        <v>27</v>
      </c>
      <c r="C197" s="454"/>
      <c r="D197" s="494">
        <v>2</v>
      </c>
      <c r="E197" s="495"/>
      <c r="F197" s="454" t="s">
        <v>156</v>
      </c>
      <c r="G197" s="494">
        <v>4</v>
      </c>
      <c r="H197" s="495"/>
      <c r="I197" s="454" t="s">
        <v>281</v>
      </c>
      <c r="J197" s="494">
        <v>14</v>
      </c>
      <c r="K197" s="495"/>
      <c r="L197" s="454" t="s">
        <v>282</v>
      </c>
      <c r="M197" s="455"/>
      <c r="N197" s="496" t="s">
        <v>6</v>
      </c>
      <c r="O197" s="496"/>
      <c r="P197" s="496"/>
      <c r="Q197" s="497" t="str">
        <f>IF(G9="","",G9)</f>
        <v>社会福祉法人寿幸会</v>
      </c>
      <c r="R197" s="497"/>
      <c r="S197" s="497"/>
      <c r="T197" s="497"/>
      <c r="U197" s="497"/>
      <c r="V197" s="497"/>
      <c r="W197" s="497"/>
      <c r="X197" s="497"/>
      <c r="Y197" s="497"/>
      <c r="Z197" s="497"/>
      <c r="AA197" s="497"/>
      <c r="AB197" s="497"/>
      <c r="AC197" s="497"/>
      <c r="AD197" s="497"/>
      <c r="AE197" s="497"/>
      <c r="AF197" s="497"/>
      <c r="AG197" s="497"/>
      <c r="AH197" s="497"/>
      <c r="AI197" s="497"/>
      <c r="AJ197" s="498"/>
    </row>
    <row r="198" spans="1:36" s="456" customFormat="1" ht="13.5" customHeight="1">
      <c r="A198" s="457"/>
      <c r="B198" s="458"/>
      <c r="C198" s="459"/>
      <c r="D198" s="459"/>
      <c r="E198" s="459"/>
      <c r="F198" s="459"/>
      <c r="G198" s="459"/>
      <c r="H198" s="459"/>
      <c r="I198" s="459"/>
      <c r="J198" s="459"/>
      <c r="K198" s="459"/>
      <c r="L198" s="459"/>
      <c r="M198" s="459"/>
      <c r="N198" s="478" t="s">
        <v>283</v>
      </c>
      <c r="O198" s="478"/>
      <c r="P198" s="478"/>
      <c r="Q198" s="479" t="s">
        <v>284</v>
      </c>
      <c r="R198" s="479"/>
      <c r="S198" s="480" t="s">
        <v>285</v>
      </c>
      <c r="T198" s="480"/>
      <c r="U198" s="480"/>
      <c r="V198" s="480"/>
      <c r="W198" s="480"/>
      <c r="X198" s="481" t="s">
        <v>286</v>
      </c>
      <c r="Y198" s="481"/>
      <c r="Z198" s="480" t="s">
        <v>287</v>
      </c>
      <c r="AA198" s="480"/>
      <c r="AB198" s="480"/>
      <c r="AC198" s="480"/>
      <c r="AD198" s="480"/>
      <c r="AE198" s="480"/>
      <c r="AF198" s="480"/>
      <c r="AG198" s="480"/>
      <c r="AH198" s="480"/>
      <c r="AI198" s="482"/>
      <c r="AJ198" s="483"/>
    </row>
    <row r="199" spans="1:36" s="456" customFormat="1" ht="4.5" customHeight="1" thickBot="1">
      <c r="A199" s="460"/>
      <c r="B199" s="461"/>
      <c r="C199" s="462"/>
      <c r="D199" s="462"/>
      <c r="E199" s="462"/>
      <c r="F199" s="462"/>
      <c r="G199" s="462"/>
      <c r="H199" s="462"/>
      <c r="I199" s="462"/>
      <c r="J199" s="462"/>
      <c r="K199" s="462"/>
      <c r="L199" s="462"/>
      <c r="M199" s="462"/>
      <c r="N199" s="462"/>
      <c r="O199" s="462"/>
      <c r="P199" s="461"/>
      <c r="Q199" s="463"/>
      <c r="R199" s="464"/>
      <c r="S199" s="464"/>
      <c r="T199" s="464"/>
      <c r="U199" s="464"/>
      <c r="V199" s="464"/>
      <c r="W199" s="465"/>
      <c r="X199" s="465"/>
      <c r="Y199" s="465"/>
      <c r="Z199" s="465"/>
      <c r="AA199" s="465"/>
      <c r="AB199" s="465"/>
      <c r="AC199" s="465"/>
      <c r="AD199" s="465"/>
      <c r="AE199" s="465"/>
      <c r="AF199" s="465"/>
      <c r="AG199" s="465"/>
      <c r="AH199" s="465"/>
      <c r="AI199" s="466"/>
      <c r="AJ199" s="467"/>
    </row>
    <row r="200" spans="1:36" ht="13.5" customHeight="1">
      <c r="A200" s="468"/>
      <c r="B200" s="469"/>
      <c r="C200" s="470"/>
      <c r="D200" s="470"/>
      <c r="E200" s="470"/>
      <c r="F200" s="470"/>
      <c r="G200" s="470"/>
      <c r="H200" s="470"/>
      <c r="I200" s="470"/>
      <c r="J200" s="470"/>
      <c r="K200" s="470"/>
      <c r="L200" s="470"/>
      <c r="M200" s="470"/>
      <c r="N200" s="470"/>
      <c r="O200" s="470"/>
      <c r="P200" s="470"/>
      <c r="Q200" s="470"/>
      <c r="R200" s="470"/>
      <c r="S200" s="470"/>
      <c r="T200" s="470"/>
      <c r="U200" s="470"/>
      <c r="V200" s="470"/>
      <c r="W200" s="470"/>
      <c r="X200" s="470"/>
      <c r="Y200" s="470"/>
      <c r="Z200" s="470"/>
      <c r="AA200" s="470"/>
      <c r="AB200" s="470"/>
      <c r="AC200" s="470"/>
      <c r="AD200" s="470"/>
      <c r="AE200" s="470"/>
      <c r="AF200" s="470"/>
      <c r="AG200" s="470"/>
      <c r="AH200" s="470"/>
      <c r="AI200" s="470"/>
      <c r="AJ200" s="471"/>
    </row>
    <row r="201" spans="1:36">
      <c r="B201" s="472"/>
    </row>
    <row r="202" spans="1:36" ht="17.25">
      <c r="A202" s="473"/>
      <c r="B202" s="474"/>
      <c r="C202" s="473"/>
      <c r="D202" s="473"/>
      <c r="E202" s="473"/>
      <c r="F202" s="473"/>
      <c r="G202" s="473"/>
      <c r="H202" s="473"/>
      <c r="I202" s="473"/>
      <c r="J202" s="473"/>
      <c r="K202" s="473"/>
      <c r="L202" s="473"/>
      <c r="M202" s="473"/>
      <c r="N202" s="473"/>
      <c r="O202" s="473"/>
      <c r="P202" s="473"/>
      <c r="Q202" s="473"/>
      <c r="R202" s="473"/>
      <c r="S202" s="473"/>
      <c r="T202" s="473"/>
      <c r="U202" s="473"/>
      <c r="V202" s="473"/>
      <c r="W202" s="473"/>
      <c r="X202" s="473"/>
      <c r="Y202" s="473"/>
      <c r="Z202" s="473"/>
      <c r="AA202" s="473"/>
      <c r="AB202" s="473"/>
      <c r="AC202" s="473"/>
      <c r="AD202" s="473"/>
      <c r="AE202" s="475"/>
      <c r="AF202" s="473"/>
      <c r="AG202" s="473"/>
      <c r="AH202" s="473"/>
      <c r="AI202" s="473"/>
      <c r="AJ202" s="473"/>
    </row>
    <row r="203" spans="1:36">
      <c r="A203" s="476"/>
      <c r="B203" s="473" t="s">
        <v>288</v>
      </c>
      <c r="C203" s="476"/>
      <c r="D203" s="476"/>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476"/>
      <c r="AJ203" s="476"/>
    </row>
    <row r="204" spans="1:36">
      <c r="A204" s="476"/>
      <c r="B204" s="476"/>
      <c r="C204" s="476"/>
      <c r="D204" s="476"/>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476"/>
      <c r="AJ204" s="476"/>
    </row>
    <row r="205" spans="1:36">
      <c r="A205" s="476"/>
      <c r="B205" s="476"/>
      <c r="C205" s="476"/>
      <c r="D205" s="476"/>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476"/>
      <c r="AJ205" s="476"/>
    </row>
    <row r="206" spans="1:36">
      <c r="A206" s="476"/>
      <c r="B206" s="476"/>
      <c r="C206" s="476"/>
      <c r="D206" s="476"/>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476"/>
      <c r="AJ206" s="476"/>
    </row>
    <row r="207" spans="1:36">
      <c r="A207" s="476"/>
      <c r="B207" s="476"/>
      <c r="C207" s="476"/>
      <c r="D207" s="476"/>
      <c r="E207" s="476"/>
      <c r="F207" s="476"/>
      <c r="G207" s="476"/>
      <c r="H207" s="476"/>
      <c r="I207" s="476"/>
      <c r="J207" s="476"/>
      <c r="K207" s="476"/>
      <c r="L207" s="476"/>
      <c r="M207" s="476"/>
      <c r="N207" s="476"/>
      <c r="O207" s="476"/>
      <c r="P207" s="476"/>
      <c r="Q207" s="476"/>
      <c r="R207" s="476"/>
      <c r="S207" s="476"/>
      <c r="T207" s="476"/>
      <c r="U207" s="476"/>
      <c r="V207" s="476"/>
      <c r="W207" s="476"/>
      <c r="X207" s="476"/>
      <c r="Y207" s="476"/>
      <c r="Z207" s="476"/>
      <c r="AA207" s="476"/>
      <c r="AB207" s="476"/>
      <c r="AC207" s="476"/>
      <c r="AD207" s="476"/>
      <c r="AE207" s="476"/>
      <c r="AF207" s="476"/>
      <c r="AG207" s="476"/>
      <c r="AH207" s="476"/>
      <c r="AI207" s="476"/>
      <c r="AJ207" s="476"/>
    </row>
    <row r="208" spans="1:36">
      <c r="A208" s="476"/>
      <c r="B208" s="476"/>
      <c r="C208" s="476"/>
      <c r="D208" s="476"/>
      <c r="E208" s="476"/>
      <c r="F208" s="476"/>
      <c r="G208" s="476"/>
      <c r="H208" s="476"/>
      <c r="I208" s="476"/>
      <c r="J208" s="476"/>
      <c r="K208" s="476"/>
      <c r="L208" s="476"/>
      <c r="M208" s="476"/>
      <c r="N208" s="476"/>
      <c r="O208" s="476"/>
      <c r="P208" s="476"/>
      <c r="Q208" s="476"/>
      <c r="R208" s="476"/>
      <c r="S208" s="476"/>
      <c r="T208" s="476"/>
      <c r="U208" s="476"/>
      <c r="V208" s="476"/>
      <c r="W208" s="476"/>
      <c r="X208" s="476"/>
      <c r="Y208" s="476"/>
      <c r="Z208" s="476"/>
      <c r="AA208" s="476"/>
      <c r="AB208" s="476"/>
      <c r="AC208" s="476"/>
      <c r="AD208" s="476"/>
      <c r="AE208" s="476"/>
      <c r="AF208" s="476"/>
      <c r="AG208" s="476"/>
      <c r="AH208" s="476"/>
      <c r="AI208" s="476"/>
      <c r="AJ208" s="476"/>
    </row>
    <row r="209" spans="1:36">
      <c r="A209" s="476"/>
      <c r="B209" s="476"/>
      <c r="C209" s="476"/>
      <c r="D209" s="476"/>
      <c r="E209" s="476"/>
      <c r="F209" s="476"/>
      <c r="G209" s="476"/>
      <c r="H209" s="476"/>
      <c r="I209" s="476"/>
      <c r="J209" s="476"/>
      <c r="K209" s="476"/>
      <c r="L209" s="476"/>
      <c r="M209" s="476"/>
      <c r="N209" s="476"/>
      <c r="O209" s="476"/>
      <c r="P209" s="476"/>
      <c r="Q209" s="476"/>
      <c r="R209" s="476"/>
      <c r="S209" s="476"/>
      <c r="T209" s="476"/>
      <c r="U209" s="476"/>
      <c r="V209" s="476"/>
      <c r="W209" s="476"/>
      <c r="X209" s="476"/>
      <c r="Y209" s="476"/>
      <c r="Z209" s="476"/>
      <c r="AA209" s="476"/>
      <c r="AB209" s="476"/>
      <c r="AC209" s="476"/>
      <c r="AD209" s="476"/>
      <c r="AE209" s="476"/>
      <c r="AF209" s="476"/>
      <c r="AG209" s="476"/>
      <c r="AH209" s="476"/>
      <c r="AI209" s="476"/>
      <c r="AJ209" s="476"/>
    </row>
    <row r="210" spans="1:36">
      <c r="A210" s="476"/>
      <c r="B210" s="476"/>
      <c r="C210" s="476"/>
      <c r="D210" s="476"/>
      <c r="E210" s="476"/>
      <c r="F210" s="476"/>
      <c r="G210" s="476"/>
      <c r="H210" s="476"/>
      <c r="I210" s="476"/>
      <c r="J210" s="476"/>
      <c r="K210" s="476"/>
      <c r="L210" s="476"/>
      <c r="M210" s="476"/>
      <c r="N210" s="476"/>
      <c r="O210" s="476"/>
      <c r="P210" s="476"/>
      <c r="Q210" s="476"/>
      <c r="R210" s="476"/>
      <c r="S210" s="476"/>
      <c r="T210" s="476"/>
      <c r="U210" s="476"/>
      <c r="V210" s="476"/>
      <c r="W210" s="476"/>
      <c r="X210" s="476"/>
      <c r="Y210" s="476"/>
      <c r="Z210" s="476"/>
      <c r="AA210" s="476"/>
      <c r="AB210" s="476"/>
      <c r="AC210" s="476"/>
      <c r="AD210" s="476"/>
      <c r="AE210" s="476"/>
      <c r="AF210" s="476"/>
      <c r="AG210" s="476"/>
      <c r="AH210" s="476"/>
      <c r="AI210" s="476"/>
      <c r="AJ210" s="476"/>
    </row>
    <row r="211" spans="1:36">
      <c r="A211" s="476"/>
      <c r="B211" s="476"/>
      <c r="C211" s="476"/>
      <c r="D211" s="476"/>
      <c r="E211" s="476"/>
      <c r="F211" s="476"/>
      <c r="G211" s="476"/>
      <c r="H211" s="476"/>
      <c r="I211" s="476"/>
      <c r="J211" s="476"/>
      <c r="K211" s="476"/>
      <c r="L211" s="476"/>
      <c r="M211" s="476"/>
      <c r="N211" s="476"/>
      <c r="O211" s="476"/>
      <c r="P211" s="476"/>
      <c r="Q211" s="476"/>
      <c r="R211" s="476"/>
      <c r="S211" s="476"/>
      <c r="T211" s="476"/>
      <c r="U211" s="476"/>
      <c r="V211" s="476"/>
      <c r="W211" s="476"/>
      <c r="X211" s="476"/>
      <c r="Y211" s="476"/>
      <c r="Z211" s="476"/>
      <c r="AA211" s="476"/>
      <c r="AB211" s="476"/>
      <c r="AC211" s="476"/>
      <c r="AD211" s="476"/>
      <c r="AE211" s="476"/>
      <c r="AF211" s="476"/>
      <c r="AG211" s="476"/>
      <c r="AH211" s="476"/>
      <c r="AI211" s="476"/>
      <c r="AJ211" s="476"/>
    </row>
    <row r="212" spans="1:36">
      <c r="A212" s="476"/>
      <c r="B212" s="476"/>
      <c r="C212" s="476"/>
      <c r="D212" s="476"/>
      <c r="E212" s="476"/>
      <c r="F212" s="476"/>
      <c r="G212" s="476"/>
      <c r="H212" s="476"/>
      <c r="I212" s="476"/>
      <c r="J212" s="476"/>
      <c r="K212" s="476"/>
      <c r="L212" s="476"/>
      <c r="M212" s="476"/>
      <c r="N212" s="476"/>
      <c r="O212" s="476"/>
      <c r="P212" s="476"/>
      <c r="Q212" s="476"/>
      <c r="R212" s="476"/>
      <c r="S212" s="476"/>
      <c r="T212" s="476"/>
      <c r="U212" s="476"/>
      <c r="V212" s="476"/>
      <c r="W212" s="476"/>
      <c r="X212" s="476"/>
      <c r="Y212" s="476"/>
      <c r="Z212" s="476"/>
      <c r="AA212" s="476"/>
      <c r="AB212" s="476"/>
      <c r="AC212" s="476"/>
      <c r="AD212" s="476"/>
      <c r="AE212" s="476"/>
      <c r="AF212" s="476"/>
      <c r="AG212" s="476"/>
      <c r="AH212" s="476"/>
      <c r="AI212" s="476"/>
      <c r="AJ212" s="476"/>
    </row>
    <row r="213" spans="1:36">
      <c r="A213" s="476"/>
      <c r="B213" s="476"/>
      <c r="C213" s="476"/>
      <c r="D213" s="476"/>
      <c r="E213" s="476"/>
      <c r="F213" s="476"/>
      <c r="G213" s="476"/>
      <c r="H213" s="476"/>
      <c r="I213" s="476"/>
      <c r="J213" s="476"/>
      <c r="K213" s="476"/>
      <c r="L213" s="476"/>
      <c r="M213" s="476"/>
      <c r="N213" s="476"/>
      <c r="O213" s="476"/>
      <c r="P213" s="476"/>
      <c r="Q213" s="476"/>
      <c r="R213" s="476"/>
      <c r="S213" s="476"/>
      <c r="T213" s="476"/>
      <c r="U213" s="476"/>
      <c r="V213" s="476"/>
      <c r="W213" s="476"/>
      <c r="X213" s="476"/>
      <c r="Y213" s="476"/>
      <c r="Z213" s="476"/>
      <c r="AA213" s="476"/>
      <c r="AB213" s="476"/>
      <c r="AC213" s="476"/>
      <c r="AD213" s="476"/>
      <c r="AE213" s="476"/>
      <c r="AF213" s="476"/>
      <c r="AG213" s="476"/>
      <c r="AH213" s="476"/>
      <c r="AI213" s="476"/>
      <c r="AJ213" s="476"/>
    </row>
    <row r="214" spans="1:36">
      <c r="A214" s="476"/>
      <c r="B214" s="476"/>
      <c r="C214" s="476"/>
      <c r="D214" s="476"/>
      <c r="E214" s="476"/>
      <c r="F214" s="476"/>
      <c r="G214" s="476"/>
      <c r="H214" s="476"/>
      <c r="I214" s="476"/>
      <c r="J214" s="476"/>
      <c r="K214" s="476"/>
      <c r="L214" s="476"/>
      <c r="M214" s="476"/>
      <c r="N214" s="476"/>
      <c r="O214" s="476"/>
      <c r="P214" s="476"/>
      <c r="Q214" s="476"/>
      <c r="R214" s="476"/>
      <c r="S214" s="476"/>
      <c r="T214" s="476"/>
      <c r="U214" s="476"/>
      <c r="V214" s="476"/>
      <c r="W214" s="476"/>
      <c r="X214" s="476"/>
      <c r="Y214" s="476"/>
      <c r="Z214" s="476"/>
      <c r="AA214" s="476"/>
      <c r="AB214" s="476"/>
      <c r="AC214" s="476"/>
      <c r="AD214" s="476"/>
      <c r="AE214" s="476"/>
      <c r="AF214" s="476"/>
      <c r="AG214" s="476"/>
      <c r="AH214" s="476"/>
      <c r="AI214" s="476"/>
      <c r="AJ214" s="476"/>
    </row>
    <row r="215" spans="1:36">
      <c r="A215" s="476"/>
      <c r="B215" s="476"/>
      <c r="C215" s="476"/>
      <c r="D215" s="476"/>
      <c r="E215" s="476"/>
      <c r="F215" s="476"/>
      <c r="G215" s="476"/>
      <c r="H215" s="476"/>
      <c r="I215" s="476"/>
      <c r="J215" s="476"/>
      <c r="K215" s="476"/>
      <c r="L215" s="476"/>
      <c r="M215" s="476"/>
      <c r="N215" s="476"/>
      <c r="O215" s="476"/>
      <c r="P215" s="476"/>
      <c r="Q215" s="476"/>
      <c r="R215" s="476"/>
      <c r="S215" s="476"/>
      <c r="T215" s="476"/>
      <c r="U215" s="476"/>
      <c r="V215" s="476"/>
      <c r="W215" s="476"/>
      <c r="X215" s="476"/>
      <c r="Y215" s="476"/>
      <c r="Z215" s="476"/>
      <c r="AA215" s="476"/>
      <c r="AB215" s="476"/>
      <c r="AC215" s="476"/>
      <c r="AD215" s="476"/>
      <c r="AE215" s="476"/>
      <c r="AF215" s="476"/>
      <c r="AG215" s="476"/>
      <c r="AH215" s="476"/>
      <c r="AI215" s="476"/>
      <c r="AJ215" s="476"/>
    </row>
    <row r="216" spans="1:36">
      <c r="A216" s="476"/>
      <c r="B216" s="476"/>
      <c r="C216" s="476"/>
      <c r="D216" s="476"/>
      <c r="E216" s="476"/>
      <c r="F216" s="476"/>
      <c r="G216" s="476"/>
      <c r="H216" s="476"/>
      <c r="I216" s="476"/>
      <c r="J216" s="476"/>
      <c r="K216" s="476"/>
      <c r="L216" s="476"/>
      <c r="M216" s="476"/>
      <c r="N216" s="476"/>
      <c r="O216" s="476"/>
      <c r="P216" s="476"/>
      <c r="Q216" s="476"/>
      <c r="R216" s="476"/>
      <c r="S216" s="476"/>
      <c r="T216" s="476"/>
      <c r="U216" s="476"/>
      <c r="V216" s="476"/>
      <c r="W216" s="476"/>
      <c r="X216" s="476"/>
      <c r="Y216" s="476"/>
      <c r="Z216" s="476"/>
      <c r="AA216" s="476"/>
      <c r="AB216" s="476"/>
      <c r="AC216" s="476"/>
      <c r="AD216" s="476"/>
      <c r="AE216" s="476"/>
      <c r="AF216" s="476"/>
      <c r="AG216" s="476"/>
      <c r="AH216" s="476"/>
      <c r="AI216" s="476"/>
      <c r="AJ216" s="476"/>
    </row>
    <row r="217" spans="1:36">
      <c r="A217" s="476"/>
      <c r="B217" s="476"/>
      <c r="C217" s="476"/>
      <c r="D217" s="476"/>
      <c r="E217" s="476"/>
      <c r="F217" s="476"/>
      <c r="G217" s="476"/>
      <c r="H217" s="476"/>
      <c r="I217" s="476"/>
      <c r="J217" s="476"/>
      <c r="K217" s="476"/>
      <c r="L217" s="476"/>
      <c r="M217" s="476"/>
      <c r="N217" s="476"/>
      <c r="O217" s="476"/>
      <c r="P217" s="476"/>
      <c r="Q217" s="476"/>
      <c r="R217" s="476"/>
      <c r="S217" s="476"/>
      <c r="T217" s="476"/>
      <c r="U217" s="476"/>
      <c r="V217" s="476"/>
      <c r="W217" s="476"/>
      <c r="X217" s="476"/>
      <c r="Y217" s="476"/>
      <c r="Z217" s="476"/>
      <c r="AA217" s="476"/>
      <c r="AB217" s="476"/>
      <c r="AC217" s="476"/>
      <c r="AD217" s="476"/>
      <c r="AE217" s="476"/>
      <c r="AF217" s="476"/>
      <c r="AG217" s="476"/>
      <c r="AH217" s="476"/>
      <c r="AI217" s="476"/>
      <c r="AJ217" s="476"/>
    </row>
    <row r="218" spans="1:36">
      <c r="A218" s="476"/>
      <c r="B218" s="476"/>
      <c r="C218" s="476"/>
      <c r="D218" s="476"/>
      <c r="E218" s="476"/>
      <c r="F218" s="476"/>
      <c r="G218" s="476"/>
      <c r="H218" s="476"/>
      <c r="I218" s="476"/>
      <c r="J218" s="476"/>
      <c r="K218" s="476"/>
      <c r="L218" s="476"/>
      <c r="M218" s="476"/>
      <c r="N218" s="476"/>
      <c r="O218" s="476"/>
      <c r="P218" s="476"/>
      <c r="Q218" s="476"/>
      <c r="R218" s="476"/>
      <c r="S218" s="476"/>
      <c r="T218" s="476"/>
      <c r="U218" s="476"/>
      <c r="V218" s="476"/>
      <c r="W218" s="476"/>
      <c r="X218" s="476"/>
      <c r="Y218" s="476"/>
      <c r="Z218" s="476"/>
      <c r="AA218" s="476"/>
      <c r="AB218" s="476"/>
      <c r="AC218" s="476"/>
      <c r="AD218" s="476"/>
      <c r="AE218" s="476"/>
      <c r="AF218" s="476"/>
      <c r="AG218" s="476"/>
      <c r="AH218" s="476"/>
      <c r="AI218" s="476"/>
      <c r="AJ218" s="476"/>
    </row>
    <row r="219" spans="1:36">
      <c r="A219" s="476"/>
      <c r="B219" s="476"/>
      <c r="C219" s="476"/>
      <c r="D219" s="476"/>
      <c r="E219" s="476"/>
      <c r="F219" s="476"/>
      <c r="G219" s="476"/>
      <c r="H219" s="476"/>
      <c r="I219" s="476"/>
      <c r="J219" s="476"/>
      <c r="K219" s="476"/>
      <c r="L219" s="476"/>
      <c r="M219" s="476"/>
      <c r="N219" s="476"/>
      <c r="O219" s="476"/>
      <c r="P219" s="476"/>
      <c r="Q219" s="476"/>
      <c r="R219" s="476"/>
      <c r="S219" s="476"/>
      <c r="T219" s="476"/>
      <c r="U219" s="476"/>
      <c r="V219" s="476"/>
      <c r="W219" s="476"/>
      <c r="X219" s="476"/>
      <c r="Y219" s="476"/>
      <c r="Z219" s="476"/>
      <c r="AA219" s="476"/>
      <c r="AB219" s="476"/>
      <c r="AC219" s="476"/>
      <c r="AD219" s="476"/>
      <c r="AE219" s="476"/>
      <c r="AF219" s="476"/>
      <c r="AG219" s="476"/>
      <c r="AH219" s="476"/>
      <c r="AI219" s="476"/>
      <c r="AJ219" s="476"/>
    </row>
    <row r="220" spans="1:36">
      <c r="A220" s="476"/>
      <c r="B220" s="476"/>
      <c r="C220" s="476"/>
      <c r="D220" s="476"/>
      <c r="E220" s="476"/>
      <c r="F220" s="476"/>
      <c r="G220" s="476"/>
      <c r="H220" s="476"/>
      <c r="I220" s="476"/>
      <c r="J220" s="476"/>
      <c r="K220" s="476"/>
      <c r="L220" s="476"/>
      <c r="M220" s="476"/>
      <c r="N220" s="476"/>
      <c r="O220" s="476"/>
      <c r="P220" s="476"/>
      <c r="Q220" s="476"/>
      <c r="R220" s="476"/>
      <c r="S220" s="476"/>
      <c r="T220" s="476"/>
      <c r="U220" s="476"/>
      <c r="V220" s="476"/>
      <c r="W220" s="476"/>
      <c r="X220" s="476"/>
      <c r="Y220" s="476"/>
      <c r="Z220" s="476"/>
      <c r="AA220" s="476"/>
      <c r="AB220" s="476"/>
      <c r="AC220" s="476"/>
      <c r="AD220" s="476"/>
      <c r="AE220" s="476"/>
      <c r="AF220" s="476"/>
      <c r="AG220" s="476"/>
      <c r="AH220" s="476"/>
      <c r="AI220" s="476"/>
      <c r="AJ220" s="476"/>
    </row>
    <row r="221" spans="1:36">
      <c r="A221" s="476"/>
      <c r="B221" s="476"/>
      <c r="C221" s="476"/>
      <c r="D221" s="476"/>
      <c r="E221" s="476"/>
      <c r="F221" s="476"/>
      <c r="G221" s="476"/>
      <c r="H221" s="476"/>
      <c r="I221" s="476"/>
      <c r="J221" s="476"/>
      <c r="K221" s="476"/>
      <c r="L221" s="476"/>
      <c r="M221" s="476"/>
      <c r="N221" s="476"/>
      <c r="O221" s="476"/>
      <c r="P221" s="476"/>
      <c r="Q221" s="476"/>
      <c r="R221" s="476"/>
      <c r="S221" s="476"/>
      <c r="T221" s="476"/>
      <c r="U221" s="476"/>
      <c r="V221" s="476"/>
      <c r="W221" s="476"/>
      <c r="X221" s="476"/>
      <c r="Y221" s="476"/>
      <c r="Z221" s="476"/>
      <c r="AA221" s="476"/>
      <c r="AB221" s="476"/>
      <c r="AC221" s="476"/>
      <c r="AD221" s="476"/>
      <c r="AE221" s="476"/>
      <c r="AF221" s="476"/>
      <c r="AG221" s="476"/>
      <c r="AH221" s="476"/>
      <c r="AI221" s="476"/>
      <c r="AJ221" s="476"/>
    </row>
    <row r="222" spans="1:36">
      <c r="A222" s="476"/>
      <c r="B222" s="476"/>
      <c r="C222" s="476"/>
      <c r="D222" s="476"/>
      <c r="E222" s="476"/>
      <c r="F222" s="476"/>
      <c r="G222" s="476"/>
      <c r="H222" s="476"/>
      <c r="I222" s="476"/>
      <c r="J222" s="476"/>
      <c r="K222" s="476"/>
      <c r="L222" s="476"/>
      <c r="M222" s="476"/>
      <c r="N222" s="476"/>
      <c r="O222" s="476"/>
      <c r="P222" s="476"/>
      <c r="Q222" s="476"/>
      <c r="R222" s="476"/>
      <c r="S222" s="476"/>
      <c r="T222" s="476"/>
      <c r="U222" s="476"/>
      <c r="V222" s="476"/>
      <c r="W222" s="476"/>
      <c r="X222" s="476"/>
      <c r="Y222" s="476"/>
      <c r="Z222" s="476"/>
      <c r="AA222" s="476"/>
      <c r="AB222" s="476"/>
      <c r="AC222" s="476"/>
      <c r="AD222" s="476"/>
      <c r="AE222" s="476"/>
      <c r="AF222" s="476"/>
      <c r="AG222" s="476"/>
      <c r="AH222" s="476"/>
      <c r="AI222" s="476"/>
      <c r="AJ222" s="476"/>
    </row>
    <row r="223" spans="1:36">
      <c r="A223" s="476"/>
      <c r="B223" s="476"/>
      <c r="C223" s="476"/>
      <c r="D223" s="476"/>
      <c r="E223" s="476"/>
      <c r="F223" s="476"/>
      <c r="G223" s="476"/>
      <c r="H223" s="476"/>
      <c r="I223" s="476"/>
      <c r="J223" s="476"/>
      <c r="K223" s="476"/>
      <c r="L223" s="476"/>
      <c r="M223" s="476"/>
      <c r="N223" s="476"/>
      <c r="O223" s="476"/>
      <c r="P223" s="476"/>
      <c r="Q223" s="476"/>
      <c r="R223" s="476"/>
      <c r="S223" s="476"/>
      <c r="T223" s="476"/>
      <c r="U223" s="476"/>
      <c r="V223" s="476"/>
      <c r="W223" s="476"/>
      <c r="X223" s="476"/>
      <c r="Y223" s="476"/>
      <c r="Z223" s="476"/>
      <c r="AA223" s="476"/>
      <c r="AB223" s="476"/>
      <c r="AC223" s="476"/>
      <c r="AD223" s="476"/>
      <c r="AE223" s="476"/>
      <c r="AF223" s="476"/>
      <c r="AG223" s="476"/>
      <c r="AH223" s="476"/>
      <c r="AI223" s="476"/>
      <c r="AJ223" s="476"/>
    </row>
    <row r="224" spans="1:36">
      <c r="A224" s="476"/>
      <c r="B224" s="476"/>
      <c r="C224" s="476"/>
      <c r="D224" s="476"/>
      <c r="E224" s="476"/>
      <c r="F224" s="476"/>
      <c r="G224" s="476"/>
      <c r="H224" s="476"/>
      <c r="I224" s="476"/>
      <c r="J224" s="476"/>
      <c r="K224" s="476"/>
      <c r="L224" s="476"/>
      <c r="M224" s="476"/>
      <c r="N224" s="476"/>
      <c r="O224" s="476"/>
      <c r="P224" s="476"/>
      <c r="Q224" s="476"/>
      <c r="R224" s="476"/>
      <c r="S224" s="476"/>
      <c r="T224" s="476"/>
      <c r="U224" s="476"/>
      <c r="V224" s="476"/>
      <c r="W224" s="476"/>
      <c r="X224" s="476"/>
      <c r="Y224" s="476"/>
      <c r="Z224" s="476"/>
      <c r="AA224" s="476"/>
      <c r="AB224" s="476"/>
      <c r="AC224" s="476"/>
      <c r="AD224" s="476"/>
      <c r="AE224" s="476"/>
      <c r="AF224" s="476"/>
      <c r="AG224" s="476"/>
      <c r="AH224" s="476"/>
      <c r="AI224" s="476"/>
      <c r="AJ224" s="476"/>
    </row>
    <row r="225" spans="1:36">
      <c r="A225" s="476"/>
      <c r="B225" s="476"/>
      <c r="C225" s="476"/>
      <c r="D225" s="476"/>
      <c r="E225" s="476"/>
      <c r="F225" s="476"/>
      <c r="G225" s="476"/>
      <c r="H225" s="476"/>
      <c r="I225" s="476"/>
      <c r="J225" s="476"/>
      <c r="K225" s="476"/>
      <c r="L225" s="476"/>
      <c r="M225" s="476"/>
      <c r="N225" s="476"/>
      <c r="O225" s="476"/>
      <c r="P225" s="476"/>
      <c r="Q225" s="476"/>
      <c r="R225" s="476"/>
      <c r="S225" s="476"/>
      <c r="T225" s="476"/>
      <c r="U225" s="476"/>
      <c r="V225" s="476"/>
      <c r="W225" s="476"/>
      <c r="X225" s="476"/>
      <c r="Y225" s="476"/>
      <c r="Z225" s="476"/>
      <c r="AA225" s="476"/>
      <c r="AB225" s="476"/>
      <c r="AC225" s="476"/>
      <c r="AD225" s="476"/>
      <c r="AE225" s="476"/>
      <c r="AF225" s="476"/>
      <c r="AG225" s="476"/>
      <c r="AH225" s="476"/>
      <c r="AI225" s="476"/>
      <c r="AJ225" s="476"/>
    </row>
    <row r="226" spans="1:36">
      <c r="A226" s="476"/>
      <c r="B226" s="476"/>
      <c r="C226" s="476"/>
      <c r="D226" s="476"/>
      <c r="E226" s="476"/>
      <c r="F226" s="476"/>
      <c r="G226" s="476"/>
      <c r="H226" s="476"/>
      <c r="I226" s="476"/>
      <c r="J226" s="476"/>
      <c r="K226" s="476"/>
      <c r="L226" s="476"/>
      <c r="M226" s="476"/>
      <c r="N226" s="476"/>
      <c r="O226" s="476"/>
      <c r="P226" s="476"/>
      <c r="Q226" s="476"/>
      <c r="R226" s="476"/>
      <c r="S226" s="476"/>
      <c r="T226" s="476"/>
      <c r="U226" s="476"/>
      <c r="V226" s="476"/>
      <c r="W226" s="476"/>
      <c r="X226" s="476"/>
      <c r="Y226" s="476"/>
      <c r="Z226" s="476"/>
      <c r="AA226" s="476"/>
      <c r="AB226" s="476"/>
      <c r="AC226" s="476"/>
      <c r="AD226" s="476"/>
      <c r="AE226" s="476"/>
      <c r="AF226" s="476"/>
      <c r="AG226" s="476"/>
      <c r="AH226" s="476"/>
      <c r="AI226" s="476"/>
      <c r="AJ226" s="476"/>
    </row>
    <row r="227" spans="1:36">
      <c r="A227" s="476"/>
      <c r="B227" s="476"/>
      <c r="C227" s="476"/>
      <c r="D227" s="476"/>
      <c r="E227" s="476"/>
      <c r="F227" s="476"/>
      <c r="G227" s="476"/>
      <c r="H227" s="476"/>
      <c r="I227" s="476"/>
      <c r="J227" s="476"/>
      <c r="K227" s="476"/>
      <c r="L227" s="476"/>
      <c r="M227" s="476"/>
      <c r="N227" s="476"/>
      <c r="O227" s="476"/>
      <c r="P227" s="476"/>
      <c r="Q227" s="476"/>
      <c r="R227" s="476"/>
      <c r="S227" s="476"/>
      <c r="T227" s="476"/>
      <c r="U227" s="476"/>
      <c r="V227" s="476"/>
      <c r="W227" s="476"/>
      <c r="X227" s="476"/>
      <c r="Y227" s="476"/>
      <c r="Z227" s="476"/>
      <c r="AA227" s="476"/>
      <c r="AB227" s="476"/>
      <c r="AC227" s="476"/>
      <c r="AD227" s="476"/>
      <c r="AE227" s="476"/>
      <c r="AF227" s="476"/>
      <c r="AG227" s="476"/>
      <c r="AH227" s="476"/>
      <c r="AI227" s="476"/>
      <c r="AJ227" s="476"/>
    </row>
    <row r="228" spans="1:36">
      <c r="A228" s="476"/>
      <c r="B228" s="476"/>
      <c r="C228" s="476"/>
      <c r="D228" s="476"/>
      <c r="E228" s="476"/>
      <c r="F228" s="476"/>
      <c r="G228" s="476"/>
      <c r="H228" s="476"/>
      <c r="I228" s="476"/>
      <c r="J228" s="476"/>
      <c r="K228" s="476"/>
      <c r="L228" s="476"/>
      <c r="M228" s="476"/>
      <c r="N228" s="476"/>
      <c r="O228" s="476"/>
      <c r="P228" s="476"/>
      <c r="Q228" s="476"/>
      <c r="R228" s="476"/>
      <c r="S228" s="476"/>
      <c r="T228" s="476"/>
      <c r="U228" s="476"/>
      <c r="V228" s="476"/>
      <c r="W228" s="476"/>
      <c r="X228" s="476"/>
      <c r="Y228" s="476"/>
      <c r="Z228" s="476"/>
      <c r="AA228" s="476"/>
      <c r="AB228" s="476"/>
      <c r="AC228" s="476"/>
      <c r="AD228" s="476"/>
      <c r="AE228" s="476"/>
      <c r="AF228" s="476"/>
      <c r="AG228" s="476"/>
      <c r="AH228" s="476"/>
      <c r="AI228" s="476"/>
      <c r="AJ228" s="476"/>
    </row>
    <row r="229" spans="1:36">
      <c r="A229" s="476"/>
      <c r="B229" s="476"/>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76"/>
    </row>
    <row r="230" spans="1:36">
      <c r="A230" s="476"/>
      <c r="B230" s="476"/>
      <c r="C230" s="476"/>
      <c r="D230" s="476"/>
      <c r="E230" s="476"/>
      <c r="F230" s="476"/>
      <c r="G230" s="476"/>
      <c r="H230" s="476"/>
      <c r="I230" s="476"/>
      <c r="J230" s="476"/>
      <c r="K230" s="476"/>
      <c r="L230" s="476"/>
      <c r="M230" s="476"/>
      <c r="N230" s="476"/>
      <c r="O230" s="476"/>
      <c r="P230" s="476"/>
      <c r="Q230" s="476"/>
      <c r="R230" s="476"/>
      <c r="S230" s="476"/>
      <c r="T230" s="476"/>
      <c r="U230" s="476"/>
      <c r="V230" s="476"/>
      <c r="W230" s="476"/>
      <c r="X230" s="476"/>
      <c r="Y230" s="476"/>
      <c r="Z230" s="476"/>
      <c r="AA230" s="476"/>
      <c r="AB230" s="476"/>
      <c r="AC230" s="476"/>
      <c r="AD230" s="476"/>
      <c r="AE230" s="476"/>
      <c r="AF230" s="476"/>
      <c r="AG230" s="476"/>
      <c r="AH230" s="476"/>
      <c r="AI230" s="476"/>
      <c r="AJ230" s="476"/>
    </row>
    <row r="231" spans="1:36">
      <c r="A231" s="476"/>
      <c r="B231" s="476"/>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6"/>
      <c r="AF231" s="476"/>
      <c r="AG231" s="476"/>
      <c r="AH231" s="476"/>
      <c r="AI231" s="476"/>
      <c r="AJ231" s="476"/>
    </row>
    <row r="232" spans="1:36">
      <c r="A232" s="476"/>
      <c r="B232" s="476"/>
      <c r="C232" s="476"/>
      <c r="D232" s="476"/>
      <c r="E232" s="476"/>
      <c r="F232" s="476"/>
      <c r="G232" s="476"/>
      <c r="H232" s="476"/>
      <c r="I232" s="476"/>
      <c r="J232" s="476"/>
      <c r="K232" s="476"/>
      <c r="L232" s="476"/>
      <c r="M232" s="476"/>
      <c r="N232" s="476"/>
      <c r="O232" s="476"/>
      <c r="P232" s="476"/>
      <c r="Q232" s="476"/>
      <c r="R232" s="476"/>
      <c r="S232" s="476"/>
      <c r="T232" s="476"/>
      <c r="U232" s="476"/>
      <c r="V232" s="476"/>
      <c r="W232" s="476"/>
      <c r="X232" s="476"/>
      <c r="Y232" s="476"/>
      <c r="Z232" s="476"/>
      <c r="AA232" s="476"/>
      <c r="AB232" s="476"/>
      <c r="AC232" s="476"/>
      <c r="AD232" s="476"/>
      <c r="AE232" s="476"/>
      <c r="AF232" s="476"/>
      <c r="AG232" s="476"/>
      <c r="AH232" s="476"/>
      <c r="AI232" s="476"/>
      <c r="AJ232" s="476"/>
    </row>
    <row r="233" spans="1:36">
      <c r="A233" s="476"/>
      <c r="B233" s="476"/>
      <c r="C233" s="476"/>
      <c r="D233" s="476"/>
      <c r="E233" s="476"/>
      <c r="F233" s="476"/>
      <c r="G233" s="476"/>
      <c r="H233" s="476"/>
      <c r="I233" s="476"/>
      <c r="J233" s="476"/>
      <c r="K233" s="476"/>
      <c r="L233" s="476"/>
      <c r="M233" s="476"/>
      <c r="N233" s="476"/>
      <c r="O233" s="476"/>
      <c r="P233" s="476"/>
      <c r="Q233" s="476"/>
      <c r="R233" s="476"/>
      <c r="S233" s="476"/>
      <c r="T233" s="476"/>
      <c r="U233" s="476"/>
      <c r="V233" s="476"/>
      <c r="W233" s="476"/>
      <c r="X233" s="476"/>
      <c r="Y233" s="476"/>
      <c r="Z233" s="476"/>
      <c r="AA233" s="476"/>
      <c r="AB233" s="476"/>
      <c r="AC233" s="476"/>
      <c r="AD233" s="476"/>
      <c r="AE233" s="476"/>
      <c r="AF233" s="476"/>
      <c r="AG233" s="476"/>
      <c r="AH233" s="476"/>
      <c r="AI233" s="476"/>
      <c r="AJ233" s="476"/>
    </row>
    <row r="234" spans="1:36">
      <c r="A234" s="476"/>
      <c r="B234" s="476"/>
      <c r="C234" s="476"/>
      <c r="D234" s="476"/>
      <c r="E234" s="476"/>
      <c r="F234" s="476"/>
      <c r="G234" s="476"/>
      <c r="H234" s="476"/>
      <c r="I234" s="476"/>
      <c r="J234" s="476"/>
      <c r="K234" s="476"/>
      <c r="L234" s="476"/>
      <c r="M234" s="476"/>
      <c r="N234" s="476"/>
      <c r="O234" s="476"/>
      <c r="P234" s="476"/>
      <c r="Q234" s="476"/>
      <c r="R234" s="476"/>
      <c r="S234" s="476"/>
      <c r="T234" s="476"/>
      <c r="U234" s="476"/>
      <c r="V234" s="476"/>
      <c r="W234" s="476"/>
      <c r="X234" s="476"/>
      <c r="Y234" s="476"/>
      <c r="Z234" s="476"/>
      <c r="AA234" s="476"/>
      <c r="AB234" s="476"/>
      <c r="AC234" s="476"/>
      <c r="AD234" s="476"/>
      <c r="AE234" s="476"/>
      <c r="AF234" s="476"/>
      <c r="AG234" s="476"/>
      <c r="AH234" s="476"/>
      <c r="AI234" s="476"/>
      <c r="AJ234" s="476"/>
    </row>
    <row r="235" spans="1:36">
      <c r="A235" s="476"/>
      <c r="B235" s="476"/>
      <c r="C235" s="476"/>
      <c r="D235" s="476"/>
      <c r="E235" s="476"/>
      <c r="F235" s="476"/>
      <c r="G235" s="476"/>
      <c r="H235" s="476"/>
      <c r="I235" s="476"/>
      <c r="J235" s="476"/>
      <c r="K235" s="476"/>
      <c r="L235" s="476"/>
      <c r="M235" s="476"/>
      <c r="N235" s="476"/>
      <c r="O235" s="476"/>
      <c r="P235" s="476"/>
      <c r="Q235" s="476"/>
      <c r="R235" s="476"/>
      <c r="S235" s="476"/>
      <c r="T235" s="476"/>
      <c r="U235" s="476"/>
      <c r="V235" s="476"/>
      <c r="W235" s="476"/>
      <c r="X235" s="476"/>
      <c r="Y235" s="476"/>
      <c r="Z235" s="476"/>
      <c r="AA235" s="476"/>
      <c r="AB235" s="476"/>
      <c r="AC235" s="476"/>
      <c r="AD235" s="476"/>
      <c r="AE235" s="476"/>
      <c r="AF235" s="476"/>
      <c r="AG235" s="476"/>
      <c r="AH235" s="476"/>
      <c r="AI235" s="476"/>
      <c r="AJ235" s="476"/>
    </row>
    <row r="236" spans="1:36">
      <c r="A236" s="476"/>
      <c r="B236" s="476"/>
      <c r="C236" s="476"/>
      <c r="D236" s="476"/>
      <c r="E236" s="476"/>
      <c r="F236" s="476"/>
      <c r="G236" s="476"/>
      <c r="H236" s="476"/>
      <c r="I236" s="476"/>
      <c r="J236" s="476"/>
      <c r="K236" s="476"/>
      <c r="L236" s="476"/>
      <c r="M236" s="476"/>
      <c r="N236" s="476"/>
      <c r="O236" s="476"/>
      <c r="P236" s="476"/>
      <c r="Q236" s="476"/>
      <c r="R236" s="476"/>
      <c r="S236" s="476"/>
      <c r="T236" s="476"/>
      <c r="U236" s="476"/>
      <c r="V236" s="476"/>
      <c r="W236" s="476"/>
      <c r="X236" s="476"/>
      <c r="Y236" s="476"/>
      <c r="Z236" s="476"/>
      <c r="AA236" s="476"/>
      <c r="AB236" s="476"/>
      <c r="AC236" s="476"/>
      <c r="AD236" s="476"/>
      <c r="AE236" s="476"/>
      <c r="AF236" s="476"/>
      <c r="AG236" s="476"/>
      <c r="AH236" s="476"/>
      <c r="AI236" s="476"/>
      <c r="AJ236" s="476"/>
    </row>
    <row r="237" spans="1:36">
      <c r="A237" s="476"/>
      <c r="B237" s="476"/>
      <c r="C237" s="476"/>
      <c r="D237" s="476"/>
      <c r="E237" s="476"/>
      <c r="F237" s="476"/>
      <c r="G237" s="476"/>
      <c r="H237" s="476"/>
      <c r="I237" s="476"/>
      <c r="J237" s="476"/>
      <c r="K237" s="476"/>
      <c r="L237" s="476"/>
      <c r="M237" s="476"/>
      <c r="N237" s="476"/>
      <c r="O237" s="476"/>
      <c r="P237" s="476"/>
      <c r="Q237" s="476"/>
      <c r="R237" s="476"/>
      <c r="S237" s="476"/>
      <c r="T237" s="476"/>
      <c r="U237" s="476"/>
      <c r="V237" s="476"/>
      <c r="W237" s="476"/>
      <c r="X237" s="476"/>
      <c r="Y237" s="476"/>
      <c r="Z237" s="476"/>
      <c r="AA237" s="476"/>
      <c r="AB237" s="476"/>
      <c r="AC237" s="476"/>
      <c r="AD237" s="476"/>
      <c r="AE237" s="476"/>
      <c r="AF237" s="476"/>
      <c r="AG237" s="476"/>
      <c r="AH237" s="476"/>
      <c r="AI237" s="476"/>
      <c r="AJ237" s="476"/>
    </row>
    <row r="238" spans="1:36">
      <c r="A238" s="476"/>
      <c r="B238" s="476"/>
      <c r="C238" s="476"/>
      <c r="D238" s="476"/>
      <c r="E238" s="476"/>
      <c r="F238" s="476"/>
      <c r="G238" s="476"/>
      <c r="H238" s="476"/>
      <c r="I238" s="476"/>
      <c r="J238" s="476"/>
      <c r="K238" s="476"/>
      <c r="L238" s="476"/>
      <c r="M238" s="476"/>
      <c r="N238" s="476"/>
      <c r="O238" s="476"/>
      <c r="P238" s="476"/>
      <c r="Q238" s="476"/>
      <c r="R238" s="476"/>
      <c r="S238" s="476"/>
      <c r="T238" s="476"/>
      <c r="U238" s="476"/>
      <c r="V238" s="476"/>
      <c r="W238" s="476"/>
      <c r="X238" s="476"/>
      <c r="Y238" s="476"/>
      <c r="Z238" s="476"/>
      <c r="AA238" s="476"/>
      <c r="AB238" s="476"/>
      <c r="AC238" s="476"/>
      <c r="AD238" s="476"/>
      <c r="AE238" s="476"/>
      <c r="AF238" s="476"/>
      <c r="AG238" s="476"/>
      <c r="AH238" s="476"/>
      <c r="AI238" s="476"/>
      <c r="AJ238" s="476"/>
    </row>
    <row r="239" spans="1:36">
      <c r="A239" s="476"/>
      <c r="B239" s="476"/>
      <c r="C239" s="476"/>
      <c r="D239" s="476"/>
      <c r="E239" s="476"/>
      <c r="F239" s="476"/>
      <c r="G239" s="476"/>
      <c r="H239" s="476"/>
      <c r="I239" s="476"/>
      <c r="J239" s="476"/>
      <c r="K239" s="476"/>
      <c r="L239" s="476"/>
      <c r="M239" s="476"/>
      <c r="N239" s="476"/>
      <c r="O239" s="476"/>
      <c r="P239" s="476"/>
      <c r="Q239" s="476"/>
      <c r="R239" s="476"/>
      <c r="S239" s="476"/>
      <c r="T239" s="476"/>
      <c r="U239" s="476"/>
      <c r="V239" s="476"/>
      <c r="W239" s="476"/>
      <c r="X239" s="476"/>
      <c r="Y239" s="476"/>
      <c r="Z239" s="476"/>
      <c r="AA239" s="476"/>
      <c r="AB239" s="476"/>
      <c r="AC239" s="476"/>
      <c r="AD239" s="476"/>
      <c r="AE239" s="476"/>
      <c r="AF239" s="476"/>
      <c r="AG239" s="476"/>
      <c r="AH239" s="476"/>
      <c r="AI239" s="476"/>
      <c r="AJ239" s="476"/>
    </row>
    <row r="240" spans="1:36">
      <c r="A240" s="476"/>
      <c r="B240" s="476"/>
      <c r="C240" s="476"/>
      <c r="D240" s="476"/>
      <c r="E240" s="476"/>
      <c r="F240" s="476"/>
      <c r="G240" s="476"/>
      <c r="H240" s="476"/>
      <c r="I240" s="476"/>
      <c r="J240" s="476"/>
      <c r="K240" s="476"/>
      <c r="L240" s="476"/>
      <c r="M240" s="476"/>
      <c r="N240" s="476"/>
      <c r="O240" s="476"/>
      <c r="P240" s="476"/>
      <c r="Q240" s="476"/>
      <c r="R240" s="476"/>
      <c r="S240" s="476"/>
      <c r="T240" s="476"/>
      <c r="U240" s="476"/>
      <c r="V240" s="476"/>
      <c r="W240" s="476"/>
      <c r="X240" s="476"/>
      <c r="Y240" s="476"/>
      <c r="Z240" s="476"/>
      <c r="AA240" s="476"/>
      <c r="AB240" s="476"/>
      <c r="AC240" s="476"/>
      <c r="AD240" s="476"/>
      <c r="AE240" s="476"/>
      <c r="AF240" s="476"/>
      <c r="AG240" s="476"/>
      <c r="AH240" s="476"/>
      <c r="AI240" s="476"/>
      <c r="AJ240" s="476"/>
    </row>
    <row r="241" spans="1:36">
      <c r="A241" s="476"/>
      <c r="B241" s="476"/>
      <c r="C241" s="476"/>
      <c r="D241" s="476"/>
      <c r="E241" s="476"/>
      <c r="F241" s="476"/>
      <c r="G241" s="476"/>
      <c r="H241" s="476"/>
      <c r="I241" s="476"/>
      <c r="J241" s="476"/>
      <c r="K241" s="476"/>
      <c r="L241" s="476"/>
      <c r="M241" s="476"/>
      <c r="N241" s="476"/>
      <c r="O241" s="476"/>
      <c r="P241" s="476"/>
      <c r="Q241" s="476"/>
      <c r="R241" s="476"/>
      <c r="S241" s="476"/>
      <c r="T241" s="476"/>
      <c r="U241" s="476"/>
      <c r="V241" s="476"/>
      <c r="W241" s="476"/>
      <c r="X241" s="476"/>
      <c r="Y241" s="476"/>
      <c r="Z241" s="476"/>
      <c r="AA241" s="476"/>
      <c r="AB241" s="476"/>
      <c r="AC241" s="476"/>
      <c r="AD241" s="476"/>
      <c r="AE241" s="476"/>
      <c r="AF241" s="476"/>
      <c r="AG241" s="476"/>
      <c r="AH241" s="476"/>
      <c r="AI241" s="476"/>
      <c r="AJ241" s="476"/>
    </row>
    <row r="242" spans="1:36">
      <c r="A242" s="476"/>
      <c r="B242" s="476"/>
      <c r="C242" s="476"/>
      <c r="D242" s="476"/>
      <c r="E242" s="476"/>
      <c r="F242" s="476"/>
      <c r="G242" s="476"/>
      <c r="H242" s="476"/>
      <c r="I242" s="476"/>
      <c r="J242" s="476"/>
      <c r="K242" s="476"/>
      <c r="L242" s="476"/>
      <c r="M242" s="476"/>
      <c r="N242" s="476"/>
      <c r="O242" s="476"/>
      <c r="P242" s="476"/>
      <c r="Q242" s="476"/>
      <c r="R242" s="476"/>
      <c r="S242" s="476"/>
      <c r="T242" s="476"/>
      <c r="U242" s="476"/>
      <c r="V242" s="476"/>
      <c r="W242" s="476"/>
      <c r="X242" s="476"/>
      <c r="Y242" s="476"/>
      <c r="Z242" s="476"/>
      <c r="AA242" s="476"/>
      <c r="AB242" s="476"/>
      <c r="AC242" s="476"/>
      <c r="AD242" s="476"/>
      <c r="AE242" s="476"/>
      <c r="AF242" s="476"/>
      <c r="AG242" s="476"/>
      <c r="AH242" s="476"/>
      <c r="AI242" s="476"/>
      <c r="AJ242" s="476"/>
    </row>
    <row r="243" spans="1:36">
      <c r="A243" s="476"/>
      <c r="B243" s="476"/>
      <c r="C243" s="476"/>
      <c r="D243" s="476"/>
      <c r="E243" s="476"/>
      <c r="F243" s="476"/>
      <c r="G243" s="476"/>
      <c r="H243" s="476"/>
      <c r="I243" s="476"/>
      <c r="J243" s="476"/>
      <c r="K243" s="476"/>
      <c r="L243" s="476"/>
      <c r="M243" s="476"/>
      <c r="N243" s="476"/>
      <c r="O243" s="476"/>
      <c r="P243" s="476"/>
      <c r="Q243" s="476"/>
      <c r="R243" s="476"/>
      <c r="S243" s="476"/>
      <c r="T243" s="476"/>
      <c r="U243" s="476"/>
      <c r="V243" s="476"/>
      <c r="W243" s="476"/>
      <c r="X243" s="476"/>
      <c r="Y243" s="476"/>
      <c r="Z243" s="476"/>
      <c r="AA243" s="476"/>
      <c r="AB243" s="476"/>
      <c r="AC243" s="476"/>
      <c r="AD243" s="476"/>
      <c r="AE243" s="476"/>
      <c r="AF243" s="476"/>
      <c r="AG243" s="476"/>
      <c r="AH243" s="476"/>
      <c r="AI243" s="476"/>
      <c r="AJ243" s="476"/>
    </row>
    <row r="244" spans="1:36">
      <c r="A244" s="476"/>
      <c r="B244" s="476"/>
      <c r="C244" s="476"/>
      <c r="D244" s="476"/>
      <c r="E244" s="476"/>
      <c r="F244" s="476"/>
      <c r="G244" s="476"/>
      <c r="H244" s="476"/>
      <c r="I244" s="476"/>
      <c r="J244" s="476"/>
      <c r="K244" s="476"/>
      <c r="L244" s="476"/>
      <c r="M244" s="476"/>
      <c r="N244" s="476"/>
      <c r="O244" s="476"/>
      <c r="P244" s="476"/>
      <c r="Q244" s="476"/>
      <c r="R244" s="476"/>
      <c r="S244" s="476"/>
      <c r="T244" s="476"/>
      <c r="U244" s="476"/>
      <c r="V244" s="476"/>
      <c r="W244" s="476"/>
      <c r="X244" s="476"/>
      <c r="Y244" s="476"/>
      <c r="Z244" s="476"/>
      <c r="AA244" s="476"/>
      <c r="AB244" s="476"/>
      <c r="AC244" s="476"/>
      <c r="AD244" s="476"/>
      <c r="AE244" s="476"/>
      <c r="AF244" s="476"/>
      <c r="AG244" s="476"/>
      <c r="AH244" s="476"/>
      <c r="AI244" s="476"/>
      <c r="AJ244" s="476"/>
    </row>
    <row r="245" spans="1:36">
      <c r="A245" s="476"/>
      <c r="B245" s="476"/>
      <c r="C245" s="476"/>
      <c r="D245" s="476"/>
      <c r="E245" s="476"/>
      <c r="F245" s="476"/>
      <c r="G245" s="476"/>
      <c r="H245" s="476"/>
      <c r="I245" s="476"/>
      <c r="J245" s="476"/>
      <c r="K245" s="476"/>
      <c r="L245" s="476"/>
      <c r="M245" s="476"/>
      <c r="N245" s="476"/>
      <c r="O245" s="476"/>
      <c r="P245" s="476"/>
      <c r="Q245" s="476"/>
      <c r="R245" s="476"/>
      <c r="S245" s="476"/>
      <c r="T245" s="476"/>
      <c r="U245" s="476"/>
      <c r="V245" s="476"/>
      <c r="W245" s="476"/>
      <c r="X245" s="476"/>
      <c r="Y245" s="476"/>
      <c r="Z245" s="476"/>
      <c r="AA245" s="476"/>
      <c r="AB245" s="476"/>
      <c r="AC245" s="476"/>
      <c r="AD245" s="476"/>
      <c r="AE245" s="476"/>
      <c r="AF245" s="476"/>
      <c r="AG245" s="476"/>
      <c r="AH245" s="476"/>
      <c r="AI245" s="476"/>
      <c r="AJ245" s="476"/>
    </row>
    <row r="246" spans="1:36">
      <c r="A246" s="476"/>
      <c r="B246" s="476"/>
      <c r="C246" s="476"/>
      <c r="D246" s="476"/>
      <c r="E246" s="476"/>
      <c r="F246" s="476"/>
      <c r="G246" s="476"/>
      <c r="H246" s="476"/>
      <c r="I246" s="476"/>
      <c r="J246" s="476"/>
      <c r="K246" s="476"/>
      <c r="L246" s="476"/>
      <c r="M246" s="476"/>
      <c r="N246" s="476"/>
      <c r="O246" s="476"/>
      <c r="P246" s="476"/>
      <c r="Q246" s="476"/>
      <c r="R246" s="476"/>
      <c r="S246" s="476"/>
      <c r="T246" s="476"/>
      <c r="U246" s="476"/>
      <c r="V246" s="476"/>
      <c r="W246" s="476"/>
      <c r="X246" s="476"/>
      <c r="Y246" s="476"/>
      <c r="Z246" s="476"/>
      <c r="AA246" s="476"/>
      <c r="AB246" s="476"/>
      <c r="AC246" s="476"/>
      <c r="AD246" s="476"/>
      <c r="AE246" s="476"/>
      <c r="AF246" s="476"/>
      <c r="AG246" s="476"/>
      <c r="AH246" s="476"/>
      <c r="AI246" s="476"/>
      <c r="AJ246" s="476"/>
    </row>
    <row r="247" spans="1:36">
      <c r="A247" s="476"/>
      <c r="B247" s="476"/>
      <c r="C247" s="476"/>
      <c r="D247" s="476"/>
      <c r="E247" s="476"/>
      <c r="F247" s="476"/>
      <c r="G247" s="476"/>
      <c r="H247" s="476"/>
      <c r="I247" s="476"/>
      <c r="J247" s="476"/>
      <c r="K247" s="476"/>
      <c r="L247" s="476"/>
      <c r="M247" s="476"/>
      <c r="N247" s="476"/>
      <c r="O247" s="476"/>
      <c r="P247" s="476"/>
      <c r="Q247" s="476"/>
      <c r="R247" s="476"/>
      <c r="S247" s="476"/>
      <c r="T247" s="476"/>
      <c r="U247" s="476"/>
      <c r="V247" s="476"/>
      <c r="W247" s="476"/>
      <c r="X247" s="476"/>
      <c r="Y247" s="476"/>
      <c r="Z247" s="476"/>
      <c r="AA247" s="476"/>
      <c r="AB247" s="476"/>
      <c r="AC247" s="476"/>
      <c r="AD247" s="476"/>
      <c r="AE247" s="476"/>
      <c r="AF247" s="476"/>
      <c r="AG247" s="476"/>
      <c r="AH247" s="476"/>
      <c r="AI247" s="476"/>
      <c r="AJ247" s="476"/>
    </row>
    <row r="248" spans="1:36">
      <c r="A248" s="476"/>
      <c r="B248" s="476"/>
      <c r="C248" s="476"/>
      <c r="D248" s="476"/>
      <c r="E248" s="476"/>
      <c r="F248" s="476"/>
      <c r="G248" s="476"/>
      <c r="H248" s="476"/>
      <c r="I248" s="476"/>
      <c r="J248" s="476"/>
      <c r="K248" s="476"/>
      <c r="L248" s="476"/>
      <c r="M248" s="476"/>
      <c r="N248" s="476"/>
      <c r="O248" s="476"/>
      <c r="P248" s="476"/>
      <c r="Q248" s="476"/>
      <c r="R248" s="476"/>
      <c r="S248" s="476"/>
      <c r="T248" s="476"/>
      <c r="U248" s="476"/>
      <c r="V248" s="476"/>
      <c r="W248" s="476"/>
      <c r="X248" s="476"/>
      <c r="Y248" s="476"/>
      <c r="Z248" s="476"/>
      <c r="AA248" s="476"/>
      <c r="AB248" s="476"/>
      <c r="AC248" s="476"/>
      <c r="AD248" s="476"/>
      <c r="AE248" s="476"/>
      <c r="AF248" s="476"/>
      <c r="AG248" s="476"/>
      <c r="AH248" s="476"/>
      <c r="AI248" s="476"/>
      <c r="AJ248" s="476"/>
    </row>
    <row r="249" spans="1:36">
      <c r="A249" s="476"/>
      <c r="B249" s="476"/>
      <c r="C249" s="476"/>
      <c r="D249" s="476"/>
      <c r="E249" s="476"/>
      <c r="F249" s="476"/>
      <c r="G249" s="476"/>
      <c r="H249" s="476"/>
      <c r="I249" s="476"/>
      <c r="J249" s="476"/>
      <c r="K249" s="476"/>
      <c r="L249" s="476"/>
      <c r="M249" s="476"/>
      <c r="N249" s="476"/>
      <c r="O249" s="476"/>
      <c r="P249" s="476"/>
      <c r="Q249" s="476"/>
      <c r="R249" s="476"/>
      <c r="S249" s="476"/>
      <c r="T249" s="476"/>
      <c r="U249" s="476"/>
      <c r="V249" s="476"/>
      <c r="W249" s="476"/>
      <c r="X249" s="476"/>
      <c r="Y249" s="476"/>
      <c r="Z249" s="476"/>
      <c r="AA249" s="476"/>
      <c r="AB249" s="476"/>
      <c r="AC249" s="476"/>
      <c r="AD249" s="476"/>
      <c r="AE249" s="476"/>
      <c r="AF249" s="476"/>
      <c r="AG249" s="476"/>
      <c r="AH249" s="476"/>
      <c r="AI249" s="476"/>
      <c r="AJ249" s="476"/>
    </row>
    <row r="250" spans="1:36">
      <c r="A250" s="476"/>
      <c r="B250" s="476"/>
      <c r="C250" s="476"/>
      <c r="D250" s="476"/>
      <c r="E250" s="476"/>
      <c r="F250" s="476"/>
      <c r="G250" s="476"/>
      <c r="H250" s="476"/>
      <c r="I250" s="476"/>
      <c r="J250" s="476"/>
      <c r="K250" s="476"/>
      <c r="L250" s="476"/>
      <c r="M250" s="476"/>
      <c r="N250" s="476"/>
      <c r="O250" s="476"/>
      <c r="P250" s="476"/>
      <c r="Q250" s="476"/>
      <c r="R250" s="476"/>
      <c r="S250" s="476"/>
      <c r="T250" s="476"/>
      <c r="U250" s="476"/>
      <c r="V250" s="476"/>
      <c r="W250" s="476"/>
      <c r="X250" s="476"/>
      <c r="Y250" s="476"/>
      <c r="Z250" s="476"/>
      <c r="AA250" s="476"/>
      <c r="AB250" s="476"/>
      <c r="AC250" s="476"/>
      <c r="AD250" s="476"/>
      <c r="AE250" s="476"/>
      <c r="AF250" s="476"/>
      <c r="AG250" s="476"/>
      <c r="AH250" s="476"/>
      <c r="AI250" s="476"/>
      <c r="AJ250" s="476"/>
    </row>
    <row r="251" spans="1:36">
      <c r="A251" s="476"/>
      <c r="B251" s="476"/>
      <c r="C251" s="476"/>
      <c r="D251" s="476"/>
      <c r="E251" s="476"/>
      <c r="F251" s="476"/>
      <c r="G251" s="476"/>
      <c r="H251" s="476"/>
      <c r="I251" s="476"/>
      <c r="J251" s="476"/>
      <c r="K251" s="476"/>
      <c r="L251" s="476"/>
      <c r="M251" s="476"/>
      <c r="N251" s="476"/>
      <c r="O251" s="476"/>
      <c r="P251" s="476"/>
      <c r="Q251" s="476"/>
      <c r="R251" s="476"/>
      <c r="S251" s="476"/>
      <c r="T251" s="476"/>
      <c r="U251" s="476"/>
      <c r="V251" s="476"/>
      <c r="W251" s="476"/>
      <c r="X251" s="476"/>
      <c r="Y251" s="476"/>
      <c r="Z251" s="476"/>
      <c r="AA251" s="476"/>
      <c r="AB251" s="476"/>
      <c r="AC251" s="476"/>
      <c r="AD251" s="476"/>
      <c r="AE251" s="476"/>
      <c r="AF251" s="476"/>
      <c r="AG251" s="476"/>
      <c r="AH251" s="476"/>
      <c r="AI251" s="476"/>
      <c r="AJ251" s="476"/>
    </row>
    <row r="252" spans="1:36">
      <c r="A252" s="476"/>
      <c r="B252" s="476"/>
      <c r="C252" s="476"/>
      <c r="D252" s="476"/>
      <c r="E252" s="476"/>
      <c r="F252" s="476"/>
      <c r="G252" s="476"/>
      <c r="H252" s="476"/>
      <c r="I252" s="476"/>
      <c r="J252" s="476"/>
      <c r="K252" s="476"/>
      <c r="L252" s="476"/>
      <c r="M252" s="476"/>
      <c r="N252" s="476"/>
      <c r="O252" s="476"/>
      <c r="P252" s="476"/>
      <c r="Q252" s="476"/>
      <c r="R252" s="476"/>
      <c r="S252" s="476"/>
      <c r="T252" s="476"/>
      <c r="U252" s="476"/>
      <c r="V252" s="476"/>
      <c r="W252" s="476"/>
      <c r="X252" s="476"/>
      <c r="Y252" s="476"/>
      <c r="Z252" s="476"/>
      <c r="AA252" s="476"/>
      <c r="AB252" s="476"/>
      <c r="AC252" s="476"/>
      <c r="AD252" s="476"/>
      <c r="AE252" s="476"/>
      <c r="AF252" s="476"/>
      <c r="AG252" s="476"/>
      <c r="AH252" s="476"/>
      <c r="AI252" s="476"/>
      <c r="AJ252" s="476"/>
    </row>
    <row r="253" spans="1:36">
      <c r="A253" s="476"/>
      <c r="B253" s="476"/>
      <c r="C253" s="476"/>
      <c r="D253" s="476"/>
      <c r="E253" s="476"/>
      <c r="F253" s="476"/>
      <c r="G253" s="476"/>
      <c r="H253" s="476"/>
      <c r="I253" s="476"/>
      <c r="J253" s="476"/>
      <c r="K253" s="476"/>
      <c r="L253" s="476"/>
      <c r="M253" s="476"/>
      <c r="N253" s="476"/>
      <c r="O253" s="476"/>
      <c r="P253" s="476"/>
      <c r="Q253" s="476"/>
      <c r="R253" s="476"/>
      <c r="S253" s="476"/>
      <c r="T253" s="476"/>
      <c r="U253" s="476"/>
      <c r="V253" s="476"/>
      <c r="W253" s="476"/>
      <c r="X253" s="476"/>
      <c r="Y253" s="476"/>
      <c r="Z253" s="476"/>
      <c r="AA253" s="476"/>
      <c r="AB253" s="476"/>
      <c r="AC253" s="476"/>
      <c r="AD253" s="476"/>
      <c r="AE253" s="476"/>
      <c r="AF253" s="476"/>
      <c r="AG253" s="476"/>
      <c r="AH253" s="476"/>
      <c r="AI253" s="476"/>
      <c r="AJ253" s="476"/>
    </row>
    <row r="254" spans="1:36">
      <c r="A254" s="476"/>
      <c r="B254" s="476"/>
      <c r="C254" s="476"/>
      <c r="D254" s="476"/>
      <c r="E254" s="476"/>
      <c r="F254" s="476"/>
      <c r="G254" s="476"/>
      <c r="H254" s="476"/>
      <c r="I254" s="476"/>
      <c r="J254" s="476"/>
      <c r="K254" s="476"/>
      <c r="L254" s="476"/>
      <c r="M254" s="476"/>
      <c r="N254" s="476"/>
      <c r="O254" s="476"/>
      <c r="P254" s="476"/>
      <c r="Q254" s="476"/>
      <c r="R254" s="476"/>
      <c r="S254" s="476"/>
      <c r="T254" s="476"/>
      <c r="U254" s="476"/>
      <c r="V254" s="476"/>
      <c r="W254" s="476"/>
      <c r="X254" s="476"/>
      <c r="Y254" s="476"/>
      <c r="Z254" s="476"/>
      <c r="AA254" s="476"/>
      <c r="AB254" s="476"/>
      <c r="AC254" s="476"/>
      <c r="AD254" s="476"/>
      <c r="AE254" s="476"/>
      <c r="AF254" s="476"/>
      <c r="AG254" s="476"/>
      <c r="AH254" s="476"/>
      <c r="AI254" s="476"/>
      <c r="AJ254" s="476"/>
    </row>
    <row r="255" spans="1:36">
      <c r="A255" s="476"/>
      <c r="B255" s="476"/>
      <c r="C255" s="476"/>
      <c r="D255" s="476"/>
      <c r="E255" s="476"/>
      <c r="F255" s="476"/>
      <c r="G255" s="476"/>
      <c r="H255" s="476"/>
      <c r="I255" s="476"/>
      <c r="J255" s="476"/>
      <c r="K255" s="476"/>
      <c r="L255" s="476"/>
      <c r="M255" s="476"/>
      <c r="N255" s="476"/>
      <c r="O255" s="476"/>
      <c r="P255" s="476"/>
      <c r="Q255" s="476"/>
      <c r="R255" s="476"/>
      <c r="S255" s="476"/>
      <c r="T255" s="476"/>
      <c r="U255" s="476"/>
      <c r="V255" s="476"/>
      <c r="W255" s="476"/>
      <c r="X255" s="476"/>
      <c r="Y255" s="476"/>
      <c r="Z255" s="476"/>
      <c r="AA255" s="476"/>
      <c r="AB255" s="476"/>
      <c r="AC255" s="476"/>
      <c r="AD255" s="476"/>
      <c r="AE255" s="476"/>
      <c r="AF255" s="476"/>
      <c r="AG255" s="476"/>
      <c r="AH255" s="476"/>
      <c r="AI255" s="476"/>
      <c r="AJ255" s="476"/>
    </row>
    <row r="256" spans="1:36">
      <c r="A256" s="476"/>
      <c r="B256" s="476"/>
      <c r="C256" s="476"/>
      <c r="D256" s="476"/>
      <c r="E256" s="476"/>
      <c r="F256" s="476"/>
      <c r="G256" s="476"/>
      <c r="H256" s="476"/>
      <c r="I256" s="476"/>
      <c r="J256" s="476"/>
      <c r="K256" s="476"/>
      <c r="L256" s="476"/>
      <c r="M256" s="476"/>
      <c r="N256" s="476"/>
      <c r="O256" s="476"/>
      <c r="P256" s="476"/>
      <c r="Q256" s="476"/>
      <c r="R256" s="476"/>
      <c r="S256" s="476"/>
      <c r="T256" s="476"/>
      <c r="U256" s="476"/>
      <c r="V256" s="476"/>
      <c r="W256" s="476"/>
      <c r="X256" s="476"/>
      <c r="Y256" s="476"/>
      <c r="Z256" s="476"/>
      <c r="AA256" s="476"/>
      <c r="AB256" s="476"/>
      <c r="AC256" s="476"/>
      <c r="AD256" s="476"/>
      <c r="AE256" s="476"/>
      <c r="AF256" s="476"/>
      <c r="AG256" s="476"/>
      <c r="AH256" s="476"/>
      <c r="AI256" s="476"/>
      <c r="AJ256" s="476"/>
    </row>
    <row r="257" spans="1:36">
      <c r="A257" s="476"/>
      <c r="B257" s="476"/>
      <c r="C257" s="476"/>
      <c r="D257" s="476"/>
      <c r="E257" s="476"/>
      <c r="F257" s="476"/>
      <c r="G257" s="476"/>
      <c r="H257" s="476"/>
      <c r="I257" s="476"/>
      <c r="J257" s="476"/>
      <c r="K257" s="476"/>
      <c r="L257" s="476"/>
      <c r="M257" s="476"/>
      <c r="N257" s="476"/>
      <c r="O257" s="476"/>
      <c r="P257" s="476"/>
      <c r="Q257" s="476"/>
      <c r="R257" s="476"/>
      <c r="S257" s="476"/>
      <c r="T257" s="476"/>
      <c r="U257" s="476"/>
      <c r="V257" s="476"/>
      <c r="W257" s="476"/>
      <c r="X257" s="476"/>
      <c r="Y257" s="476"/>
      <c r="Z257" s="476"/>
      <c r="AA257" s="476"/>
      <c r="AB257" s="476"/>
      <c r="AC257" s="476"/>
      <c r="AD257" s="476"/>
      <c r="AE257" s="476"/>
      <c r="AF257" s="476"/>
      <c r="AG257" s="476"/>
      <c r="AH257" s="476"/>
      <c r="AI257" s="476"/>
      <c r="AJ257" s="476"/>
    </row>
    <row r="258" spans="1:36">
      <c r="A258" s="476"/>
      <c r="B258" s="476"/>
      <c r="C258" s="476"/>
      <c r="D258" s="476"/>
      <c r="E258" s="476"/>
      <c r="F258" s="476"/>
      <c r="G258" s="476"/>
      <c r="H258" s="476"/>
      <c r="I258" s="476"/>
      <c r="J258" s="476"/>
      <c r="K258" s="476"/>
      <c r="L258" s="476"/>
      <c r="M258" s="476"/>
      <c r="N258" s="476"/>
      <c r="O258" s="476"/>
      <c r="P258" s="476"/>
      <c r="Q258" s="476"/>
      <c r="R258" s="476"/>
      <c r="S258" s="476"/>
      <c r="T258" s="476"/>
      <c r="U258" s="476"/>
      <c r="V258" s="476"/>
      <c r="W258" s="476"/>
      <c r="X258" s="476"/>
      <c r="Y258" s="476"/>
      <c r="Z258" s="476"/>
      <c r="AA258" s="476"/>
      <c r="AB258" s="476"/>
      <c r="AC258" s="476"/>
      <c r="AD258" s="476"/>
      <c r="AE258" s="476"/>
      <c r="AF258" s="476"/>
      <c r="AG258" s="476"/>
      <c r="AH258" s="476"/>
      <c r="AI258" s="476"/>
      <c r="AJ258" s="476"/>
    </row>
    <row r="259" spans="1:36">
      <c r="A259" s="476"/>
      <c r="B259" s="476"/>
      <c r="C259" s="476"/>
      <c r="D259" s="476"/>
      <c r="E259" s="476"/>
      <c r="F259" s="476"/>
      <c r="G259" s="476"/>
      <c r="H259" s="476"/>
      <c r="I259" s="476"/>
      <c r="J259" s="476"/>
      <c r="K259" s="476"/>
      <c r="L259" s="476"/>
      <c r="M259" s="476"/>
      <c r="N259" s="476"/>
      <c r="O259" s="476"/>
      <c r="P259" s="476"/>
      <c r="Q259" s="476"/>
      <c r="R259" s="476"/>
      <c r="S259" s="476"/>
      <c r="T259" s="476"/>
      <c r="U259" s="476"/>
      <c r="V259" s="476"/>
      <c r="W259" s="476"/>
      <c r="X259" s="476"/>
      <c r="Y259" s="476"/>
      <c r="Z259" s="476"/>
      <c r="AA259" s="476"/>
      <c r="AB259" s="476"/>
      <c r="AC259" s="476"/>
      <c r="AD259" s="476"/>
      <c r="AE259" s="476"/>
      <c r="AF259" s="476"/>
      <c r="AG259" s="476"/>
      <c r="AH259" s="476"/>
      <c r="AI259" s="476"/>
      <c r="AJ259" s="476"/>
    </row>
    <row r="260" spans="1:36">
      <c r="A260" s="476"/>
      <c r="B260" s="476"/>
      <c r="C260" s="476"/>
      <c r="D260" s="476"/>
      <c r="E260" s="476"/>
      <c r="F260" s="476"/>
      <c r="G260" s="476"/>
      <c r="H260" s="476"/>
      <c r="I260" s="476"/>
      <c r="J260" s="476"/>
      <c r="K260" s="476"/>
      <c r="L260" s="476"/>
      <c r="M260" s="476"/>
      <c r="N260" s="476"/>
      <c r="O260" s="476"/>
      <c r="P260" s="476"/>
      <c r="Q260" s="476"/>
      <c r="R260" s="476"/>
      <c r="S260" s="476"/>
      <c r="T260" s="476"/>
      <c r="U260" s="476"/>
      <c r="V260" s="476"/>
      <c r="W260" s="476"/>
      <c r="X260" s="476"/>
      <c r="Y260" s="476"/>
      <c r="Z260" s="476"/>
      <c r="AA260" s="476"/>
      <c r="AB260" s="476"/>
      <c r="AC260" s="476"/>
      <c r="AD260" s="476"/>
      <c r="AE260" s="476"/>
      <c r="AF260" s="476"/>
      <c r="AG260" s="476"/>
      <c r="AH260" s="476"/>
      <c r="AI260" s="476"/>
      <c r="AJ260" s="476"/>
    </row>
    <row r="261" spans="1:36">
      <c r="A261" s="476"/>
      <c r="B261" s="476"/>
      <c r="C261" s="476"/>
      <c r="D261" s="476"/>
      <c r="E261" s="476"/>
      <c r="F261" s="476"/>
      <c r="G261" s="476"/>
      <c r="H261" s="476"/>
      <c r="I261" s="476"/>
      <c r="J261" s="476"/>
      <c r="K261" s="476"/>
      <c r="L261" s="476"/>
      <c r="M261" s="476"/>
      <c r="N261" s="476"/>
      <c r="O261" s="476"/>
      <c r="P261" s="476"/>
      <c r="Q261" s="476"/>
      <c r="R261" s="476"/>
      <c r="S261" s="476"/>
      <c r="T261" s="476"/>
      <c r="U261" s="476"/>
      <c r="V261" s="476"/>
      <c r="W261" s="476"/>
      <c r="X261" s="476"/>
      <c r="Y261" s="476"/>
      <c r="Z261" s="476"/>
      <c r="AA261" s="476"/>
      <c r="AB261" s="476"/>
      <c r="AC261" s="476"/>
      <c r="AD261" s="476"/>
      <c r="AE261" s="476"/>
      <c r="AF261" s="476"/>
      <c r="AG261" s="476"/>
      <c r="AH261" s="476"/>
      <c r="AI261" s="476"/>
      <c r="AJ261" s="476"/>
    </row>
    <row r="262" spans="1:36">
      <c r="A262" s="473"/>
      <c r="B262" s="476"/>
      <c r="C262" s="473"/>
      <c r="D262" s="473"/>
      <c r="E262" s="473"/>
      <c r="F262" s="473"/>
      <c r="G262" s="473"/>
      <c r="H262" s="473"/>
      <c r="I262" s="473"/>
      <c r="J262" s="473"/>
      <c r="K262" s="473"/>
      <c r="L262" s="473"/>
      <c r="M262" s="473"/>
      <c r="N262" s="473"/>
      <c r="O262" s="473"/>
      <c r="P262" s="473"/>
      <c r="Q262" s="473"/>
      <c r="R262" s="473"/>
      <c r="S262" s="473"/>
      <c r="T262" s="473"/>
      <c r="U262" s="473"/>
      <c r="V262" s="473"/>
      <c r="W262" s="473"/>
      <c r="X262" s="473"/>
      <c r="Y262" s="473"/>
      <c r="Z262" s="473"/>
      <c r="AA262" s="473"/>
      <c r="AB262" s="473"/>
      <c r="AC262" s="473"/>
      <c r="AD262" s="473"/>
      <c r="AE262" s="473"/>
      <c r="AF262" s="473"/>
      <c r="AG262" s="473"/>
      <c r="AH262" s="473"/>
      <c r="AI262" s="473"/>
      <c r="AJ262" s="473"/>
    </row>
    <row r="263" spans="1:36">
      <c r="A263" s="473"/>
      <c r="B263" s="473"/>
      <c r="C263" s="473"/>
      <c r="D263" s="473"/>
      <c r="E263" s="473"/>
      <c r="F263" s="473"/>
      <c r="G263" s="473"/>
      <c r="H263" s="473"/>
      <c r="I263" s="473"/>
      <c r="J263" s="473"/>
      <c r="K263" s="473"/>
      <c r="L263" s="473"/>
      <c r="M263" s="473"/>
      <c r="N263" s="473"/>
      <c r="O263" s="473"/>
      <c r="P263" s="473"/>
      <c r="Q263" s="473"/>
      <c r="R263" s="473"/>
      <c r="S263" s="473"/>
      <c r="T263" s="473"/>
      <c r="U263" s="473"/>
      <c r="V263" s="473"/>
      <c r="W263" s="473"/>
      <c r="X263" s="473"/>
      <c r="Y263" s="473"/>
      <c r="Z263" s="473"/>
      <c r="AA263" s="473"/>
      <c r="AB263" s="473"/>
      <c r="AC263" s="473"/>
      <c r="AD263" s="473"/>
      <c r="AE263" s="473"/>
      <c r="AF263" s="473"/>
      <c r="AG263" s="473"/>
      <c r="AH263" s="473"/>
      <c r="AI263" s="473"/>
      <c r="AJ263" s="473"/>
    </row>
    <row r="264" spans="1:36">
      <c r="B264" s="473"/>
    </row>
  </sheetData>
  <sheetProtection formatCells="0" formatColumns="0" formatRows="0" insertColumns="0" insertRows="0" autoFilter="0"/>
  <mergeCells count="231">
    <mergeCell ref="A10:F12"/>
    <mergeCell ref="H10:L10"/>
    <mergeCell ref="G11:AJ11"/>
    <mergeCell ref="G12:AJ12"/>
    <mergeCell ref="A13:F13"/>
    <mergeCell ref="G13:AJ13"/>
    <mergeCell ref="Y1:AB1"/>
    <mergeCell ref="AC1:AJ1"/>
    <mergeCell ref="A8:F8"/>
    <mergeCell ref="G8:AJ8"/>
    <mergeCell ref="A9:F9"/>
    <mergeCell ref="G9:AJ9"/>
    <mergeCell ref="N26:AJ27"/>
    <mergeCell ref="D28:E28"/>
    <mergeCell ref="AB28:AH28"/>
    <mergeCell ref="AI28:AJ28"/>
    <mergeCell ref="AB29:AH29"/>
    <mergeCell ref="AI29:AJ29"/>
    <mergeCell ref="A14:F14"/>
    <mergeCell ref="G14:AJ14"/>
    <mergeCell ref="A15:F15"/>
    <mergeCell ref="G15:J15"/>
    <mergeCell ref="K15:O15"/>
    <mergeCell ref="P15:S15"/>
    <mergeCell ref="T15:X15"/>
    <mergeCell ref="Y15:AB15"/>
    <mergeCell ref="AC15:AJ15"/>
    <mergeCell ref="B32:B34"/>
    <mergeCell ref="AB32:AH32"/>
    <mergeCell ref="AI32:AJ32"/>
    <mergeCell ref="AB33:AH33"/>
    <mergeCell ref="AI33:AJ33"/>
    <mergeCell ref="AB34:AH34"/>
    <mergeCell ref="AI34:AJ34"/>
    <mergeCell ref="B30:AA30"/>
    <mergeCell ref="AB30:AH30"/>
    <mergeCell ref="AI30:AJ30"/>
    <mergeCell ref="B31:AA31"/>
    <mergeCell ref="AB31:AH31"/>
    <mergeCell ref="AI31:AJ31"/>
    <mergeCell ref="B39:AJ39"/>
    <mergeCell ref="B40:AJ40"/>
    <mergeCell ref="B41:AJ41"/>
    <mergeCell ref="B42:AJ42"/>
    <mergeCell ref="B45:K45"/>
    <mergeCell ref="B46:K46"/>
    <mergeCell ref="M46:AJ47"/>
    <mergeCell ref="B47:K47"/>
    <mergeCell ref="AB35:AH35"/>
    <mergeCell ref="AI35:AJ35"/>
    <mergeCell ref="B36:L36"/>
    <mergeCell ref="P36:Q36"/>
    <mergeCell ref="S36:T36"/>
    <mergeCell ref="V36:W36"/>
    <mergeCell ref="Z36:AA36"/>
    <mergeCell ref="AC36:AD36"/>
    <mergeCell ref="AH36:AI36"/>
    <mergeCell ref="AB51:AH51"/>
    <mergeCell ref="AI51:AJ51"/>
    <mergeCell ref="B52:AA52"/>
    <mergeCell ref="AB52:AH52"/>
    <mergeCell ref="AI52:AJ52"/>
    <mergeCell ref="AB53:AH53"/>
    <mergeCell ref="AI53:AJ53"/>
    <mergeCell ref="B48:K48"/>
    <mergeCell ref="D49:E49"/>
    <mergeCell ref="AB49:AH49"/>
    <mergeCell ref="AI49:AJ49"/>
    <mergeCell ref="AB50:AH50"/>
    <mergeCell ref="AI50:AJ50"/>
    <mergeCell ref="A58:A66"/>
    <mergeCell ref="B58:R58"/>
    <mergeCell ref="S58:W58"/>
    <mergeCell ref="Y58:AC58"/>
    <mergeCell ref="AE58:AI58"/>
    <mergeCell ref="S59:W59"/>
    <mergeCell ref="Y59:AC59"/>
    <mergeCell ref="AB54:AH54"/>
    <mergeCell ref="AI54:AJ54"/>
    <mergeCell ref="AB55:AH55"/>
    <mergeCell ref="AI55:AJ55"/>
    <mergeCell ref="AB56:AH56"/>
    <mergeCell ref="AI56:AJ56"/>
    <mergeCell ref="AE59:AI59"/>
    <mergeCell ref="S60:W60"/>
    <mergeCell ref="Y60:AC60"/>
    <mergeCell ref="AE60:AI60"/>
    <mergeCell ref="S61:W61"/>
    <mergeCell ref="Y61:AC61"/>
    <mergeCell ref="AE61:AI61"/>
    <mergeCell ref="S57:X57"/>
    <mergeCell ref="Y57:AD57"/>
    <mergeCell ref="AE57:AJ57"/>
    <mergeCell ref="B62:J69"/>
    <mergeCell ref="S62:W62"/>
    <mergeCell ref="Y62:AD63"/>
    <mergeCell ref="AE62:AJ63"/>
    <mergeCell ref="N63:P63"/>
    <mergeCell ref="T63:V63"/>
    <mergeCell ref="S64:W64"/>
    <mergeCell ref="Y64:AC64"/>
    <mergeCell ref="AE64:AJ65"/>
    <mergeCell ref="N65:P65"/>
    <mergeCell ref="S68:W68"/>
    <mergeCell ref="Y68:AC68"/>
    <mergeCell ref="AE68:AI68"/>
    <mergeCell ref="N69:P69"/>
    <mergeCell ref="T69:V69"/>
    <mergeCell ref="Z69:AB69"/>
    <mergeCell ref="AF69:AH69"/>
    <mergeCell ref="T65:V65"/>
    <mergeCell ref="Z65:AB65"/>
    <mergeCell ref="S66:W66"/>
    <mergeCell ref="Y66:AC66"/>
    <mergeCell ref="AE66:AI66"/>
    <mergeCell ref="N67:P67"/>
    <mergeCell ref="T67:V67"/>
    <mergeCell ref="Z67:AB67"/>
    <mergeCell ref="AF67:AH67"/>
    <mergeCell ref="X70:Y70"/>
    <mergeCell ref="AC70:AD70"/>
    <mergeCell ref="D74:AI74"/>
    <mergeCell ref="F75:AI75"/>
    <mergeCell ref="P76:Q76"/>
    <mergeCell ref="S76:T76"/>
    <mergeCell ref="V76:W76"/>
    <mergeCell ref="Z76:AA76"/>
    <mergeCell ref="AC76:AD76"/>
    <mergeCell ref="AH76:AI76"/>
    <mergeCell ref="A89:D89"/>
    <mergeCell ref="A90:D96"/>
    <mergeCell ref="V91:AI91"/>
    <mergeCell ref="E93:AJ93"/>
    <mergeCell ref="L96:N96"/>
    <mergeCell ref="O96:P96"/>
    <mergeCell ref="R96:S96"/>
    <mergeCell ref="B79:AJ79"/>
    <mergeCell ref="B80:AJ80"/>
    <mergeCell ref="B81:AJ81"/>
    <mergeCell ref="B82:AJ82"/>
    <mergeCell ref="B83:AJ83"/>
    <mergeCell ref="B84:AJ84"/>
    <mergeCell ref="A100:D100"/>
    <mergeCell ref="E100:AJ100"/>
    <mergeCell ref="A101:D102"/>
    <mergeCell ref="P102:AJ102"/>
    <mergeCell ref="A103:D103"/>
    <mergeCell ref="A104:D111"/>
    <mergeCell ref="V105:AI105"/>
    <mergeCell ref="E107:AJ107"/>
    <mergeCell ref="L111:M111"/>
    <mergeCell ref="N111:O111"/>
    <mergeCell ref="Q111:R111"/>
    <mergeCell ref="A115:D115"/>
    <mergeCell ref="E115:AJ115"/>
    <mergeCell ref="A116:D116"/>
    <mergeCell ref="E116:AJ116"/>
    <mergeCell ref="A131:A136"/>
    <mergeCell ref="C131:AJ131"/>
    <mergeCell ref="B132:B136"/>
    <mergeCell ref="C132:J136"/>
    <mergeCell ref="K132:K133"/>
    <mergeCell ref="L132:L134"/>
    <mergeCell ref="M132:AJ133"/>
    <mergeCell ref="M134:AJ134"/>
    <mergeCell ref="L135:L136"/>
    <mergeCell ref="M136:AJ136"/>
    <mergeCell ref="A140:A143"/>
    <mergeCell ref="C140:AJ140"/>
    <mergeCell ref="B141:B143"/>
    <mergeCell ref="C141:J143"/>
    <mergeCell ref="M141:AJ141"/>
    <mergeCell ref="A151:D155"/>
    <mergeCell ref="F151:AJ151"/>
    <mergeCell ref="F152:AI152"/>
    <mergeCell ref="F153:AI153"/>
    <mergeCell ref="F154:AI154"/>
    <mergeCell ref="F155:AI155"/>
    <mergeCell ref="M142:AJ142"/>
    <mergeCell ref="M143:AJ143"/>
    <mergeCell ref="A145:AJ145"/>
    <mergeCell ref="A148:AJ148"/>
    <mergeCell ref="A150:D150"/>
    <mergeCell ref="E150:AJ150"/>
    <mergeCell ref="A165:D171"/>
    <mergeCell ref="F165:AI165"/>
    <mergeCell ref="F166:AJ166"/>
    <mergeCell ref="F167:AI167"/>
    <mergeCell ref="F168:AI168"/>
    <mergeCell ref="F169:AI169"/>
    <mergeCell ref="F170:AI170"/>
    <mergeCell ref="F171:AI171"/>
    <mergeCell ref="A156:D164"/>
    <mergeCell ref="F156:AI156"/>
    <mergeCell ref="F157:AI157"/>
    <mergeCell ref="F158:AJ158"/>
    <mergeCell ref="F159:AI159"/>
    <mergeCell ref="F160:AI160"/>
    <mergeCell ref="F161:AI161"/>
    <mergeCell ref="F162:AI162"/>
    <mergeCell ref="F163:AI163"/>
    <mergeCell ref="F164:AI164"/>
    <mergeCell ref="Z182:AH182"/>
    <mergeCell ref="Z183:AH183"/>
    <mergeCell ref="Z184:AH184"/>
    <mergeCell ref="Z185:AH185"/>
    <mergeCell ref="Z186:AH186"/>
    <mergeCell ref="C187:Y187"/>
    <mergeCell ref="Z187:AH187"/>
    <mergeCell ref="A176:D177"/>
    <mergeCell ref="F177:L177"/>
    <mergeCell ref="A178:D179"/>
    <mergeCell ref="F178:T178"/>
    <mergeCell ref="H179:X179"/>
    <mergeCell ref="B182:Y182"/>
    <mergeCell ref="N198:P198"/>
    <mergeCell ref="Q198:R198"/>
    <mergeCell ref="S198:W198"/>
    <mergeCell ref="X198:Y198"/>
    <mergeCell ref="Z198:AH198"/>
    <mergeCell ref="AI198:AJ198"/>
    <mergeCell ref="C188:Y188"/>
    <mergeCell ref="Z188:AH188"/>
    <mergeCell ref="Z189:AH189"/>
    <mergeCell ref="C192:AJ192"/>
    <mergeCell ref="B195:AI195"/>
    <mergeCell ref="D197:E197"/>
    <mergeCell ref="G197:H197"/>
    <mergeCell ref="J197:K197"/>
    <mergeCell ref="N197:P197"/>
    <mergeCell ref="Q197:AJ197"/>
  </mergeCells>
  <phoneticPr fontId="4"/>
  <dataValidations count="3">
    <dataValidation type="list" allowBlank="1" showInputMessage="1" showErrorMessage="1" sqref="L96:N96">
      <formula1>"平成,令和"</formula1>
    </dataValidation>
    <dataValidation imeMode="hiragana" allowBlank="1" showInputMessage="1" showErrorMessage="1" sqref="S89:S92 W199 S198 S101 S103:S105"/>
    <dataValidation imeMode="halfAlpha" allowBlank="1" showInputMessage="1" showErrorMessage="1" sqref="S36:T36 J197:K197 R49 D197:E197 O49 Z49 P36:Q36 Z36:AA36 AC36:AD36 O85:P85 R85:S85 P57:Q57 Y85:Z85 P76:Q76 AC76:AD76 Z76:AA76 S76:T76 AB85:AC85 G197:H197 A15 K15 T15 W70 AH70"/>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200025</xdr:colOff>
                    <xdr:row>161</xdr:row>
                    <xdr:rowOff>161925</xdr:rowOff>
                  </from>
                  <to>
                    <xdr:col>4</xdr:col>
                    <xdr:colOff>171450</xdr:colOff>
                    <xdr:row>163</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1099" r:id="rId78" name="Option Button 75">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1100" r:id="rId79" name="Option Button 76">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1101" r:id="rId80" name="Option Button 77">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1102" r:id="rId81" name="Option Button 78">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別紙様式2-1 計画書_総括表</vt:lpstr>
      <vt:lpstr>'別紙様式2-1 計画書_総括表'!Print_Area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佐野哲士</dc:creator>
  <cp:lastModifiedBy>佐野哲士</cp:lastModifiedBy>
  <dcterms:created xsi:type="dcterms:W3CDTF">2020-04-15T00:56:10Z</dcterms:created>
  <dcterms:modified xsi:type="dcterms:W3CDTF">2020-04-15T01:59:30Z</dcterms:modified>
</cp:coreProperties>
</file>