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E3DC7AAB-F531-442B-B9B9-BF624FE54936}" xr6:coauthVersionLast="47" xr6:coauthVersionMax="47" xr10:uidLastSave="{00000000-0000-0000-0000-000000000000}"/>
  <bookViews>
    <workbookView xWindow="-120" yWindow="-120" windowWidth="29040" windowHeight="15840" xr2:uid="{52BF9AB9-FAC2-4BD8-BA23-F0DF167016E8}"/>
  </bookViews>
  <sheets>
    <sheet name="福）寿幸会" sheetId="1" r:id="rId1"/>
  </sheets>
  <definedNames>
    <definedName name="_xlnm.Print_Titles" localSheetId="0">'福）寿幸会'!$1:$6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H101" i="1" s="1"/>
  <c r="G100" i="1"/>
  <c r="G102" i="1" s="1"/>
  <c r="E100" i="1"/>
  <c r="F100" i="1" s="1"/>
  <c r="H100" i="1" s="1"/>
  <c r="F99" i="1"/>
  <c r="H99" i="1" s="1"/>
  <c r="F98" i="1"/>
  <c r="H98" i="1" s="1"/>
  <c r="G97" i="1"/>
  <c r="G103" i="1" s="1"/>
  <c r="F96" i="1"/>
  <c r="H96" i="1" s="1"/>
  <c r="F95" i="1"/>
  <c r="H95" i="1" s="1"/>
  <c r="F94" i="1"/>
  <c r="H94" i="1" s="1"/>
  <c r="G93" i="1"/>
  <c r="E93" i="1"/>
  <c r="E97" i="1" s="1"/>
  <c r="F92" i="1"/>
  <c r="H92" i="1" s="1"/>
  <c r="F91" i="1"/>
  <c r="H91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G66" i="1"/>
  <c r="E66" i="1"/>
  <c r="F66" i="1" s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G51" i="1"/>
  <c r="E51" i="1"/>
  <c r="F51" i="1" s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G41" i="1"/>
  <c r="G89" i="1" s="1"/>
  <c r="E41" i="1"/>
  <c r="F41" i="1" s="1"/>
  <c r="H41" i="1" s="1"/>
  <c r="F39" i="1"/>
  <c r="H39" i="1" s="1"/>
  <c r="G38" i="1"/>
  <c r="E38" i="1"/>
  <c r="F38" i="1" s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G26" i="1"/>
  <c r="E26" i="1"/>
  <c r="F26" i="1" s="1"/>
  <c r="H26" i="1" s="1"/>
  <c r="F25" i="1"/>
  <c r="H25" i="1" s="1"/>
  <c r="F24" i="1"/>
  <c r="H24" i="1" s="1"/>
  <c r="F23" i="1"/>
  <c r="H23" i="1" s="1"/>
  <c r="G22" i="1"/>
  <c r="E22" i="1"/>
  <c r="F22" i="1" s="1"/>
  <c r="H22" i="1" s="1"/>
  <c r="F21" i="1"/>
  <c r="H21" i="1" s="1"/>
  <c r="F20" i="1"/>
  <c r="H20" i="1" s="1"/>
  <c r="G19" i="1"/>
  <c r="E19" i="1"/>
  <c r="F19" i="1" s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G12" i="1"/>
  <c r="E12" i="1"/>
  <c r="F12" i="1" s="1"/>
  <c r="H12" i="1" s="1"/>
  <c r="F11" i="1"/>
  <c r="H11" i="1" s="1"/>
  <c r="F10" i="1"/>
  <c r="H10" i="1" s="1"/>
  <c r="F9" i="1"/>
  <c r="H9" i="1" s="1"/>
  <c r="G8" i="1"/>
  <c r="E8" i="1"/>
  <c r="E7" i="1" s="1"/>
  <c r="G7" i="1"/>
  <c r="G40" i="1" s="1"/>
  <c r="G90" i="1" s="1"/>
  <c r="G104" i="1" l="1"/>
  <c r="F7" i="1"/>
  <c r="H7" i="1" s="1"/>
  <c r="E40" i="1"/>
  <c r="F97" i="1"/>
  <c r="H97" i="1" s="1"/>
  <c r="H103" i="1" s="1"/>
  <c r="E103" i="1"/>
  <c r="F103" i="1" s="1"/>
  <c r="E89" i="1"/>
  <c r="F89" i="1" s="1"/>
  <c r="H89" i="1" s="1"/>
  <c r="F8" i="1"/>
  <c r="H8" i="1" s="1"/>
  <c r="E102" i="1"/>
  <c r="F102" i="1" s="1"/>
  <c r="H102" i="1" s="1"/>
  <c r="F93" i="1"/>
  <c r="H93" i="1" s="1"/>
  <c r="F40" i="1" l="1"/>
  <c r="H40" i="1" s="1"/>
  <c r="H90" i="1" s="1"/>
  <c r="H104" i="1" s="1"/>
  <c r="E90" i="1"/>
  <c r="F90" i="1" l="1"/>
  <c r="E104" i="1"/>
  <c r="F104" i="1" s="1"/>
</calcChain>
</file>

<file path=xl/sharedStrings.xml><?xml version="1.0" encoding="utf-8"?>
<sst xmlns="http://schemas.openxmlformats.org/spreadsheetml/2006/main" count="114" uniqueCount="110">
  <si>
    <t>別紙３（⑪）</t>
    <rPh sb="0" eb="2">
      <t>ベッシ</t>
    </rPh>
    <phoneticPr fontId="3"/>
  </si>
  <si>
    <t>福）寿幸会  事業活動明細書</t>
    <phoneticPr fontId="3"/>
  </si>
  <si>
    <t>（自）令和4年4月1日  （至）令和5年3月31日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</si>
  <si>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</si>
  <si>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</si>
  <si>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</si>
  <si>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</si>
  <si>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</si>
  <si>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</si>
  <si>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特別養護老人ホーム（介護福祉サービス）_特別養護老人ホームつつじヶ丘</t>
    <phoneticPr fontId="2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</si>
  <si>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</si>
  <si>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</si>
  <si>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</si>
  <si>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</si>
  <si>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</si>
  <si>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</si>
  <si>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</si>
  <si>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</si>
  <si>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</si>
  <si>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</si>
  <si>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</si>
  <si>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</si>
  <si>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</si>
  <si>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</si>
  <si>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</si>
  <si>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</si>
  <si>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</si>
  <si>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</si>
  <si>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</si>
  <si>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</si>
  <si>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</si>
  <si>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</si>
  <si>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</si>
  <si>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</si>
  <si>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</si>
  <si>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</si>
  <si>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</si>
  <si>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</si>
  <si>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</si>
  <si>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</si>
  <si>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</si>
  <si>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</si>
  <si>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</si>
  <si>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受託事業収益（公費）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</si>
  <si>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</si>
  <si>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</si>
  <si>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</si>
  <si>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</si>
  <si>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</si>
  <si>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</si>
  <si>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</si>
  <si>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</si>
  <si>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</si>
  <si>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</si>
  <si>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</si>
  <si>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</si>
  <si>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</si>
  <si>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</si>
  <si>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</si>
  <si>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</si>
  <si>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診療・療養等材料費</t>
  </si>
  <si>
    <t>　保健衛生費</t>
  </si>
  <si>
    <t>　被服費</t>
  </si>
  <si>
    <t>　教養娯楽費</t>
  </si>
  <si>
    <t>　日用品費</t>
  </si>
  <si>
    <t>　水道光熱費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</si>
  <si>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</si>
  <si>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</si>
  <si>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</si>
  <si>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</si>
  <si>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</si>
  <si>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</si>
  <si>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</si>
  <si>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</si>
  <si>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</si>
  <si>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</si>
  <si>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</si>
  <si>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</si>
  <si>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</si>
  <si>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</si>
  <si>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</si>
  <si>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</si>
  <si>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</si>
  <si>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</si>
  <si>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</si>
  <si>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</si>
  <si>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</si>
  <si>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</si>
  <si>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</si>
  <si>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</si>
  <si>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貸倒損失額</t>
  </si>
  <si>
    <t>貸倒引当金繰入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</si>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</sst>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0" fontId="7" fillId="0" borderId="10" xfId="2" applyFont="1" applyBorder="1" applyAlignment="1">
      <alignment horizontal="left" vertical="center" textRotation="255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9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</cellXfs>
  <cellStyles count="3">
    <cellStyle name="標準" xfId="0" builtinId="0"/>
    <cellStyle name="標準 2" xfId="2" xr:uid="{22E9605A-EAF2-4DFC-9302-E13921AB3FD9}"/>
    <cellStyle name="標準 3" xfId="1" xr:uid="{56ACB613-54E5-4C74-B5D4-AD0CD3DB92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36A3C-9F92-4596-8719-18FE4751432E}">
  <sheetPr>
    <pageSetUpPr fitToPage="1"/>
  </sheetPr>
  <dimension ref="B1:H104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11" t="s">
        <v>5</v>
      </c>
      <c r="F5" s="12" t="s">
        <v>6</v>
      </c>
      <c r="G5" s="12" t="s">
        <v>7</v>
      </c>
      <c r="H5" s="12" t="s">
        <v>8</v>
      </c>
    </row>
    <row r="6" spans="2:8" ht="99.75" x14ac:dyDescent="0.4">
      <c r="B6" s="13"/>
      <c r="C6" s="14"/>
      <c r="D6" s="15"/>
      <c r="E6" s="16" t="s">
        <v>9</v>
      </c>
      <c r="F6" s="17"/>
      <c r="G6" s="17"/>
      <c r="H6" s="17"/>
    </row>
    <row r="7" spans="2:8" x14ac:dyDescent="0.4">
      <c r="B7" s="18" t="s">
        <v>10</v>
      </c>
      <c r="C7" s="18" t="s">
        <v>11</v>
      </c>
      <c r="D7" s="19" t="s">
        <v>12</v>
      </c>
      <c r="E7" s="20">
        <f>+E8+E12+E19+E22+E26+E38</f>
        <v>470204511</v>
      </c>
      <c r="F7" s="20">
        <f>+E7</f>
        <v>470204511</v>
      </c>
      <c r="G7" s="20">
        <f>+G8+G12+G19+G22+G26+G38</f>
        <v>0</v>
      </c>
      <c r="H7" s="20">
        <f>F7-ABS(G7)</f>
        <v>470204511</v>
      </c>
    </row>
    <row r="8" spans="2:8" x14ac:dyDescent="0.4">
      <c r="B8" s="21"/>
      <c r="C8" s="21"/>
      <c r="D8" s="22" t="s">
        <v>13</v>
      </c>
      <c r="E8" s="23">
        <f>+E9+E10+E11</f>
        <v>288108278</v>
      </c>
      <c r="F8" s="23">
        <f t="shared" ref="F8:F71" si="0">+E8</f>
        <v>288108278</v>
      </c>
      <c r="G8" s="23">
        <f>+G9+G10+G11</f>
        <v>0</v>
      </c>
      <c r="H8" s="23">
        <f t="shared" ref="H8:H71" si="1">F8-ABS(G8)</f>
        <v>288108278</v>
      </c>
    </row>
    <row r="9" spans="2:8" x14ac:dyDescent="0.4">
      <c r="B9" s="21"/>
      <c r="C9" s="21"/>
      <c r="D9" s="22" t="s">
        <v>14</v>
      </c>
      <c r="E9" s="23">
        <v>256840763</v>
      </c>
      <c r="F9" s="23">
        <f t="shared" si="0"/>
        <v>256840763</v>
      </c>
      <c r="G9" s="23"/>
      <c r="H9" s="23">
        <f t="shared" si="1"/>
        <v>256840763</v>
      </c>
    </row>
    <row r="10" spans="2:8" x14ac:dyDescent="0.4">
      <c r="B10" s="21"/>
      <c r="C10" s="21"/>
      <c r="D10" s="22" t="s">
        <v>15</v>
      </c>
      <c r="E10" s="23">
        <v>31267515</v>
      </c>
      <c r="F10" s="23">
        <f t="shared" si="0"/>
        <v>31267515</v>
      </c>
      <c r="G10" s="23"/>
      <c r="H10" s="23">
        <f t="shared" si="1"/>
        <v>31267515</v>
      </c>
    </row>
    <row r="11" spans="2:8" x14ac:dyDescent="0.4">
      <c r="B11" s="21"/>
      <c r="C11" s="21"/>
      <c r="D11" s="22" t="s">
        <v>16</v>
      </c>
      <c r="E11" s="23"/>
      <c r="F11" s="23">
        <f t="shared" si="0"/>
        <v>0</v>
      </c>
      <c r="G11" s="23"/>
      <c r="H11" s="23">
        <f t="shared" si="1"/>
        <v>0</v>
      </c>
    </row>
    <row r="12" spans="2:8" x14ac:dyDescent="0.4">
      <c r="B12" s="21"/>
      <c r="C12" s="21"/>
      <c r="D12" s="22" t="s">
        <v>17</v>
      </c>
      <c r="E12" s="23">
        <f>+E13+E14+E15+E16+E17+E18</f>
        <v>60502406</v>
      </c>
      <c r="F12" s="23">
        <f t="shared" si="0"/>
        <v>60502406</v>
      </c>
      <c r="G12" s="23">
        <f>+G13+G14+G15+G16+G17+G18</f>
        <v>0</v>
      </c>
      <c r="H12" s="23">
        <f t="shared" si="1"/>
        <v>60502406</v>
      </c>
    </row>
    <row r="13" spans="2:8" x14ac:dyDescent="0.4">
      <c r="B13" s="21"/>
      <c r="C13" s="21"/>
      <c r="D13" s="22" t="s">
        <v>14</v>
      </c>
      <c r="E13" s="23">
        <v>52853071</v>
      </c>
      <c r="F13" s="23">
        <f t="shared" si="0"/>
        <v>52853071</v>
      </c>
      <c r="G13" s="23"/>
      <c r="H13" s="23">
        <f t="shared" si="1"/>
        <v>52853071</v>
      </c>
    </row>
    <row r="14" spans="2:8" x14ac:dyDescent="0.4">
      <c r="B14" s="21"/>
      <c r="C14" s="21"/>
      <c r="D14" s="22" t="s">
        <v>18</v>
      </c>
      <c r="E14" s="23">
        <v>2462786</v>
      </c>
      <c r="F14" s="23">
        <f t="shared" si="0"/>
        <v>2462786</v>
      </c>
      <c r="G14" s="23"/>
      <c r="H14" s="23">
        <f t="shared" si="1"/>
        <v>2462786</v>
      </c>
    </row>
    <row r="15" spans="2:8" x14ac:dyDescent="0.4">
      <c r="B15" s="21"/>
      <c r="C15" s="21"/>
      <c r="D15" s="22" t="s">
        <v>19</v>
      </c>
      <c r="E15" s="23"/>
      <c r="F15" s="23">
        <f t="shared" si="0"/>
        <v>0</v>
      </c>
      <c r="G15" s="23"/>
      <c r="H15" s="23">
        <f t="shared" si="1"/>
        <v>0</v>
      </c>
    </row>
    <row r="16" spans="2:8" x14ac:dyDescent="0.4">
      <c r="B16" s="21"/>
      <c r="C16" s="21"/>
      <c r="D16" s="22" t="s">
        <v>20</v>
      </c>
      <c r="E16" s="23">
        <v>5156588</v>
      </c>
      <c r="F16" s="23">
        <f t="shared" si="0"/>
        <v>5156588</v>
      </c>
      <c r="G16" s="23"/>
      <c r="H16" s="23">
        <f t="shared" si="1"/>
        <v>5156588</v>
      </c>
    </row>
    <row r="17" spans="2:8" x14ac:dyDescent="0.4">
      <c r="B17" s="21"/>
      <c r="C17" s="21"/>
      <c r="D17" s="22" t="s">
        <v>21</v>
      </c>
      <c r="E17" s="23"/>
      <c r="F17" s="23">
        <f t="shared" si="0"/>
        <v>0</v>
      </c>
      <c r="G17" s="23"/>
      <c r="H17" s="23">
        <f t="shared" si="1"/>
        <v>0</v>
      </c>
    </row>
    <row r="18" spans="2:8" x14ac:dyDescent="0.4">
      <c r="B18" s="21"/>
      <c r="C18" s="21"/>
      <c r="D18" s="22" t="s">
        <v>22</v>
      </c>
      <c r="E18" s="23">
        <v>29961</v>
      </c>
      <c r="F18" s="23">
        <f t="shared" si="0"/>
        <v>29961</v>
      </c>
      <c r="G18" s="23"/>
      <c r="H18" s="23">
        <f t="shared" si="1"/>
        <v>29961</v>
      </c>
    </row>
    <row r="19" spans="2:8" x14ac:dyDescent="0.4">
      <c r="B19" s="21"/>
      <c r="C19" s="21"/>
      <c r="D19" s="22" t="s">
        <v>23</v>
      </c>
      <c r="E19" s="23">
        <f>+E20+E21</f>
        <v>3678030</v>
      </c>
      <c r="F19" s="23">
        <f t="shared" si="0"/>
        <v>3678030</v>
      </c>
      <c r="G19" s="23">
        <f>+G20+G21</f>
        <v>0</v>
      </c>
      <c r="H19" s="23">
        <f t="shared" si="1"/>
        <v>3678030</v>
      </c>
    </row>
    <row r="20" spans="2:8" x14ac:dyDescent="0.4">
      <c r="B20" s="21"/>
      <c r="C20" s="21"/>
      <c r="D20" s="22" t="s">
        <v>24</v>
      </c>
      <c r="E20" s="23">
        <v>3678030</v>
      </c>
      <c r="F20" s="23">
        <f t="shared" si="0"/>
        <v>3678030</v>
      </c>
      <c r="G20" s="23"/>
      <c r="H20" s="23">
        <f t="shared" si="1"/>
        <v>3678030</v>
      </c>
    </row>
    <row r="21" spans="2:8" x14ac:dyDescent="0.4">
      <c r="B21" s="21"/>
      <c r="C21" s="21"/>
      <c r="D21" s="22" t="s">
        <v>25</v>
      </c>
      <c r="E21" s="23"/>
      <c r="F21" s="23">
        <f t="shared" si="0"/>
        <v>0</v>
      </c>
      <c r="G21" s="23"/>
      <c r="H21" s="23">
        <f t="shared" si="1"/>
        <v>0</v>
      </c>
    </row>
    <row r="22" spans="2:8" x14ac:dyDescent="0.4">
      <c r="B22" s="21"/>
      <c r="C22" s="21"/>
      <c r="D22" s="22" t="s">
        <v>26</v>
      </c>
      <c r="E22" s="23">
        <f>+E23+E24+E25</f>
        <v>2384348</v>
      </c>
      <c r="F22" s="23">
        <f t="shared" si="0"/>
        <v>2384348</v>
      </c>
      <c r="G22" s="23">
        <f>+G23+G24+G25</f>
        <v>0</v>
      </c>
      <c r="H22" s="23">
        <f t="shared" si="1"/>
        <v>2384348</v>
      </c>
    </row>
    <row r="23" spans="2:8" x14ac:dyDescent="0.4">
      <c r="B23" s="21"/>
      <c r="C23" s="21"/>
      <c r="D23" s="22" t="s">
        <v>27</v>
      </c>
      <c r="E23" s="23">
        <v>2147921</v>
      </c>
      <c r="F23" s="23">
        <f t="shared" si="0"/>
        <v>2147921</v>
      </c>
      <c r="G23" s="23"/>
      <c r="H23" s="23">
        <f t="shared" si="1"/>
        <v>2147921</v>
      </c>
    </row>
    <row r="24" spans="2:8" x14ac:dyDescent="0.4">
      <c r="B24" s="21"/>
      <c r="C24" s="21"/>
      <c r="D24" s="22" t="s">
        <v>28</v>
      </c>
      <c r="E24" s="23"/>
      <c r="F24" s="23">
        <f t="shared" si="0"/>
        <v>0</v>
      </c>
      <c r="G24" s="23"/>
      <c r="H24" s="23">
        <f t="shared" si="1"/>
        <v>0</v>
      </c>
    </row>
    <row r="25" spans="2:8" x14ac:dyDescent="0.4">
      <c r="B25" s="21"/>
      <c r="C25" s="21"/>
      <c r="D25" s="22" t="s">
        <v>29</v>
      </c>
      <c r="E25" s="23">
        <v>236427</v>
      </c>
      <c r="F25" s="23">
        <f t="shared" si="0"/>
        <v>236427</v>
      </c>
      <c r="G25" s="23"/>
      <c r="H25" s="23">
        <f t="shared" si="1"/>
        <v>236427</v>
      </c>
    </row>
    <row r="26" spans="2:8" x14ac:dyDescent="0.4">
      <c r="B26" s="21"/>
      <c r="C26" s="21"/>
      <c r="D26" s="22" t="s">
        <v>30</v>
      </c>
      <c r="E26" s="23">
        <f>+E27+E28+E29+E30+E31+E32+E33+E34+E35+E36+E37</f>
        <v>112131449</v>
      </c>
      <c r="F26" s="23">
        <f t="shared" si="0"/>
        <v>112131449</v>
      </c>
      <c r="G26" s="23">
        <f>+G27+G28+G29+G30+G31+G32+G33+G34+G35+G36+G37</f>
        <v>0</v>
      </c>
      <c r="H26" s="23">
        <f t="shared" si="1"/>
        <v>112131449</v>
      </c>
    </row>
    <row r="27" spans="2:8" x14ac:dyDescent="0.4">
      <c r="B27" s="21"/>
      <c r="C27" s="21"/>
      <c r="D27" s="22" t="s">
        <v>31</v>
      </c>
      <c r="E27" s="23">
        <v>3901506</v>
      </c>
      <c r="F27" s="23">
        <f t="shared" si="0"/>
        <v>3901506</v>
      </c>
      <c r="G27" s="23"/>
      <c r="H27" s="23">
        <f t="shared" si="1"/>
        <v>3901506</v>
      </c>
    </row>
    <row r="28" spans="2:8" x14ac:dyDescent="0.4">
      <c r="B28" s="21"/>
      <c r="C28" s="21"/>
      <c r="D28" s="22" t="s">
        <v>32</v>
      </c>
      <c r="E28" s="23">
        <v>86495</v>
      </c>
      <c r="F28" s="23">
        <f t="shared" si="0"/>
        <v>86495</v>
      </c>
      <c r="G28" s="23"/>
      <c r="H28" s="23">
        <f t="shared" si="1"/>
        <v>86495</v>
      </c>
    </row>
    <row r="29" spans="2:8" x14ac:dyDescent="0.4">
      <c r="B29" s="21"/>
      <c r="C29" s="21"/>
      <c r="D29" s="22" t="s">
        <v>33</v>
      </c>
      <c r="E29" s="23"/>
      <c r="F29" s="23">
        <f t="shared" si="0"/>
        <v>0</v>
      </c>
      <c r="G29" s="23"/>
      <c r="H29" s="23">
        <f t="shared" si="1"/>
        <v>0</v>
      </c>
    </row>
    <row r="30" spans="2:8" x14ac:dyDescent="0.4">
      <c r="B30" s="21"/>
      <c r="C30" s="21"/>
      <c r="D30" s="22" t="s">
        <v>34</v>
      </c>
      <c r="E30" s="23">
        <v>6031065</v>
      </c>
      <c r="F30" s="23">
        <f t="shared" si="0"/>
        <v>6031065</v>
      </c>
      <c r="G30" s="23"/>
      <c r="H30" s="23">
        <f t="shared" si="1"/>
        <v>6031065</v>
      </c>
    </row>
    <row r="31" spans="2:8" x14ac:dyDescent="0.4">
      <c r="B31" s="21"/>
      <c r="C31" s="21"/>
      <c r="D31" s="22" t="s">
        <v>35</v>
      </c>
      <c r="E31" s="23">
        <v>39851163</v>
      </c>
      <c r="F31" s="23">
        <f t="shared" si="0"/>
        <v>39851163</v>
      </c>
      <c r="G31" s="23"/>
      <c r="H31" s="23">
        <f t="shared" si="1"/>
        <v>39851163</v>
      </c>
    </row>
    <row r="32" spans="2:8" x14ac:dyDescent="0.4">
      <c r="B32" s="21"/>
      <c r="C32" s="21"/>
      <c r="D32" s="22" t="s">
        <v>36</v>
      </c>
      <c r="E32" s="23"/>
      <c r="F32" s="23">
        <f t="shared" si="0"/>
        <v>0</v>
      </c>
      <c r="G32" s="23"/>
      <c r="H32" s="23">
        <f t="shared" si="1"/>
        <v>0</v>
      </c>
    </row>
    <row r="33" spans="2:8" x14ac:dyDescent="0.4">
      <c r="B33" s="21"/>
      <c r="C33" s="21"/>
      <c r="D33" s="22" t="s">
        <v>37</v>
      </c>
      <c r="E33" s="23">
        <v>9668042</v>
      </c>
      <c r="F33" s="23">
        <f t="shared" si="0"/>
        <v>9668042</v>
      </c>
      <c r="G33" s="23"/>
      <c r="H33" s="23">
        <f t="shared" si="1"/>
        <v>9668042</v>
      </c>
    </row>
    <row r="34" spans="2:8" x14ac:dyDescent="0.4">
      <c r="B34" s="21"/>
      <c r="C34" s="21"/>
      <c r="D34" s="22" t="s">
        <v>38</v>
      </c>
      <c r="E34" s="23">
        <v>52183278</v>
      </c>
      <c r="F34" s="23">
        <f t="shared" si="0"/>
        <v>52183278</v>
      </c>
      <c r="G34" s="23"/>
      <c r="H34" s="23">
        <f t="shared" si="1"/>
        <v>52183278</v>
      </c>
    </row>
    <row r="35" spans="2:8" x14ac:dyDescent="0.4">
      <c r="B35" s="21"/>
      <c r="C35" s="21"/>
      <c r="D35" s="22" t="s">
        <v>39</v>
      </c>
      <c r="E35" s="23"/>
      <c r="F35" s="23">
        <f t="shared" si="0"/>
        <v>0</v>
      </c>
      <c r="G35" s="23"/>
      <c r="H35" s="23">
        <f t="shared" si="1"/>
        <v>0</v>
      </c>
    </row>
    <row r="36" spans="2:8" x14ac:dyDescent="0.4">
      <c r="B36" s="21"/>
      <c r="C36" s="21"/>
      <c r="D36" s="22" t="s">
        <v>40</v>
      </c>
      <c r="E36" s="23">
        <v>409900</v>
      </c>
      <c r="F36" s="23">
        <f t="shared" si="0"/>
        <v>409900</v>
      </c>
      <c r="G36" s="23"/>
      <c r="H36" s="23">
        <f t="shared" si="1"/>
        <v>409900</v>
      </c>
    </row>
    <row r="37" spans="2:8" x14ac:dyDescent="0.4">
      <c r="B37" s="21"/>
      <c r="C37" s="21"/>
      <c r="D37" s="22" t="s">
        <v>41</v>
      </c>
      <c r="E37" s="23"/>
      <c r="F37" s="23">
        <f t="shared" si="0"/>
        <v>0</v>
      </c>
      <c r="G37" s="23"/>
      <c r="H37" s="23">
        <f t="shared" si="1"/>
        <v>0</v>
      </c>
    </row>
    <row r="38" spans="2:8" x14ac:dyDescent="0.4">
      <c r="B38" s="21"/>
      <c r="C38" s="21"/>
      <c r="D38" s="22" t="s">
        <v>42</v>
      </c>
      <c r="E38" s="23">
        <f>+E39</f>
        <v>3400000</v>
      </c>
      <c r="F38" s="23">
        <f t="shared" si="0"/>
        <v>3400000</v>
      </c>
      <c r="G38" s="23">
        <f>+G39</f>
        <v>0</v>
      </c>
      <c r="H38" s="23">
        <f t="shared" si="1"/>
        <v>3400000</v>
      </c>
    </row>
    <row r="39" spans="2:8" x14ac:dyDescent="0.4">
      <c r="B39" s="21"/>
      <c r="C39" s="21"/>
      <c r="D39" s="22" t="s">
        <v>43</v>
      </c>
      <c r="E39" s="23">
        <v>3400000</v>
      </c>
      <c r="F39" s="23">
        <f t="shared" si="0"/>
        <v>3400000</v>
      </c>
      <c r="G39" s="23"/>
      <c r="H39" s="23">
        <f t="shared" si="1"/>
        <v>3400000</v>
      </c>
    </row>
    <row r="40" spans="2:8" x14ac:dyDescent="0.4">
      <c r="B40" s="21"/>
      <c r="C40" s="24"/>
      <c r="D40" s="25" t="s">
        <v>44</v>
      </c>
      <c r="E40" s="26">
        <f>+E7</f>
        <v>470204511</v>
      </c>
      <c r="F40" s="26">
        <f t="shared" si="0"/>
        <v>470204511</v>
      </c>
      <c r="G40" s="26">
        <f>+G7</f>
        <v>0</v>
      </c>
      <c r="H40" s="26">
        <f t="shared" si="1"/>
        <v>470204511</v>
      </c>
    </row>
    <row r="41" spans="2:8" x14ac:dyDescent="0.4">
      <c r="B41" s="21"/>
      <c r="C41" s="18" t="s">
        <v>45</v>
      </c>
      <c r="D41" s="22" t="s">
        <v>46</v>
      </c>
      <c r="E41" s="23">
        <f>+E42+E43+E44+E45+E46+E47+E48+E49+E50</f>
        <v>317195163</v>
      </c>
      <c r="F41" s="23">
        <f t="shared" si="0"/>
        <v>317195163</v>
      </c>
      <c r="G41" s="23">
        <f>+G42+G43+G44+G45+G46+G47+G48+G49+G50</f>
        <v>0</v>
      </c>
      <c r="H41" s="23">
        <f t="shared" si="1"/>
        <v>317195163</v>
      </c>
    </row>
    <row r="42" spans="2:8" x14ac:dyDescent="0.4">
      <c r="B42" s="21"/>
      <c r="C42" s="21"/>
      <c r="D42" s="22" t="s">
        <v>47</v>
      </c>
      <c r="E42" s="23">
        <v>140000</v>
      </c>
      <c r="F42" s="23">
        <f t="shared" si="0"/>
        <v>140000</v>
      </c>
      <c r="G42" s="23"/>
      <c r="H42" s="23">
        <f t="shared" si="1"/>
        <v>140000</v>
      </c>
    </row>
    <row r="43" spans="2:8" x14ac:dyDescent="0.4">
      <c r="B43" s="21"/>
      <c r="C43" s="21"/>
      <c r="D43" s="22" t="s">
        <v>48</v>
      </c>
      <c r="E43" s="23">
        <v>164171774</v>
      </c>
      <c r="F43" s="23">
        <f t="shared" si="0"/>
        <v>164171774</v>
      </c>
      <c r="G43" s="23"/>
      <c r="H43" s="23">
        <f t="shared" si="1"/>
        <v>164171774</v>
      </c>
    </row>
    <row r="44" spans="2:8" x14ac:dyDescent="0.4">
      <c r="B44" s="21"/>
      <c r="C44" s="21"/>
      <c r="D44" s="22" t="s">
        <v>49</v>
      </c>
      <c r="E44" s="23">
        <v>35635570</v>
      </c>
      <c r="F44" s="23">
        <f t="shared" si="0"/>
        <v>35635570</v>
      </c>
      <c r="G44" s="23"/>
      <c r="H44" s="23">
        <f t="shared" si="1"/>
        <v>35635570</v>
      </c>
    </row>
    <row r="45" spans="2:8" x14ac:dyDescent="0.4">
      <c r="B45" s="21"/>
      <c r="C45" s="21"/>
      <c r="D45" s="22" t="s">
        <v>50</v>
      </c>
      <c r="E45" s="23">
        <v>14272800</v>
      </c>
      <c r="F45" s="23">
        <f t="shared" si="0"/>
        <v>14272800</v>
      </c>
      <c r="G45" s="23"/>
      <c r="H45" s="23">
        <f t="shared" si="1"/>
        <v>14272800</v>
      </c>
    </row>
    <row r="46" spans="2:8" x14ac:dyDescent="0.4">
      <c r="B46" s="21"/>
      <c r="C46" s="21"/>
      <c r="D46" s="22" t="s">
        <v>51</v>
      </c>
      <c r="E46" s="23"/>
      <c r="F46" s="23">
        <f t="shared" si="0"/>
        <v>0</v>
      </c>
      <c r="G46" s="23"/>
      <c r="H46" s="23">
        <f t="shared" si="1"/>
        <v>0</v>
      </c>
    </row>
    <row r="47" spans="2:8" x14ac:dyDescent="0.4">
      <c r="B47" s="21"/>
      <c r="C47" s="21"/>
      <c r="D47" s="22" t="s">
        <v>52</v>
      </c>
      <c r="E47" s="23">
        <v>47280469</v>
      </c>
      <c r="F47" s="23">
        <f t="shared" si="0"/>
        <v>47280469</v>
      </c>
      <c r="G47" s="23"/>
      <c r="H47" s="23">
        <f t="shared" si="1"/>
        <v>47280469</v>
      </c>
    </row>
    <row r="48" spans="2:8" x14ac:dyDescent="0.4">
      <c r="B48" s="21"/>
      <c r="C48" s="21"/>
      <c r="D48" s="22" t="s">
        <v>53</v>
      </c>
      <c r="E48" s="23">
        <v>14340266</v>
      </c>
      <c r="F48" s="23">
        <f t="shared" si="0"/>
        <v>14340266</v>
      </c>
      <c r="G48" s="23"/>
      <c r="H48" s="23">
        <f t="shared" si="1"/>
        <v>14340266</v>
      </c>
    </row>
    <row r="49" spans="2:8" x14ac:dyDescent="0.4">
      <c r="B49" s="21"/>
      <c r="C49" s="21"/>
      <c r="D49" s="22" t="s">
        <v>54</v>
      </c>
      <c r="E49" s="23">
        <v>5117500</v>
      </c>
      <c r="F49" s="23">
        <f t="shared" si="0"/>
        <v>5117500</v>
      </c>
      <c r="G49" s="23"/>
      <c r="H49" s="23">
        <f t="shared" si="1"/>
        <v>5117500</v>
      </c>
    </row>
    <row r="50" spans="2:8" x14ac:dyDescent="0.4">
      <c r="B50" s="21"/>
      <c r="C50" s="21"/>
      <c r="D50" s="22" t="s">
        <v>55</v>
      </c>
      <c r="E50" s="23">
        <v>36236784</v>
      </c>
      <c r="F50" s="23">
        <f t="shared" si="0"/>
        <v>36236784</v>
      </c>
      <c r="G50" s="23"/>
      <c r="H50" s="23">
        <f t="shared" si="1"/>
        <v>36236784</v>
      </c>
    </row>
    <row r="51" spans="2:8" x14ac:dyDescent="0.4">
      <c r="B51" s="21"/>
      <c r="C51" s="21"/>
      <c r="D51" s="22" t="s">
        <v>56</v>
      </c>
      <c r="E51" s="23">
        <f>+E52+E53+E54+E55+E56+E57+E58+E59+E60+E61+E62+E63+E64+E65</f>
        <v>80416126</v>
      </c>
      <c r="F51" s="23">
        <f t="shared" si="0"/>
        <v>80416126</v>
      </c>
      <c r="G51" s="23">
        <f>+G52+G53+G54+G55+G56+G57+G58+G59+G60+G61+G62+G63+G64+G65</f>
        <v>0</v>
      </c>
      <c r="H51" s="23">
        <f t="shared" si="1"/>
        <v>80416126</v>
      </c>
    </row>
    <row r="52" spans="2:8" x14ac:dyDescent="0.4">
      <c r="B52" s="21"/>
      <c r="C52" s="21"/>
      <c r="D52" s="22" t="s">
        <v>57</v>
      </c>
      <c r="E52" s="23">
        <v>25367004</v>
      </c>
      <c r="F52" s="23">
        <f t="shared" si="0"/>
        <v>25367004</v>
      </c>
      <c r="G52" s="23"/>
      <c r="H52" s="23">
        <f t="shared" si="1"/>
        <v>25367004</v>
      </c>
    </row>
    <row r="53" spans="2:8" x14ac:dyDescent="0.4">
      <c r="B53" s="21"/>
      <c r="C53" s="21"/>
      <c r="D53" s="22" t="s">
        <v>58</v>
      </c>
      <c r="E53" s="23">
        <v>9810501</v>
      </c>
      <c r="F53" s="23">
        <f t="shared" si="0"/>
        <v>9810501</v>
      </c>
      <c r="G53" s="23"/>
      <c r="H53" s="23">
        <f t="shared" si="1"/>
        <v>9810501</v>
      </c>
    </row>
    <row r="54" spans="2:8" x14ac:dyDescent="0.4">
      <c r="B54" s="21"/>
      <c r="C54" s="21"/>
      <c r="D54" s="22" t="s">
        <v>59</v>
      </c>
      <c r="E54" s="23"/>
      <c r="F54" s="23">
        <f t="shared" si="0"/>
        <v>0</v>
      </c>
      <c r="G54" s="23"/>
      <c r="H54" s="23">
        <f t="shared" si="1"/>
        <v>0</v>
      </c>
    </row>
    <row r="55" spans="2:8" x14ac:dyDescent="0.4">
      <c r="B55" s="21"/>
      <c r="C55" s="21"/>
      <c r="D55" s="22" t="s">
        <v>60</v>
      </c>
      <c r="E55" s="23"/>
      <c r="F55" s="23">
        <f t="shared" si="0"/>
        <v>0</v>
      </c>
      <c r="G55" s="23"/>
      <c r="H55" s="23">
        <f t="shared" si="1"/>
        <v>0</v>
      </c>
    </row>
    <row r="56" spans="2:8" x14ac:dyDescent="0.4">
      <c r="B56" s="21"/>
      <c r="C56" s="21"/>
      <c r="D56" s="22" t="s">
        <v>61</v>
      </c>
      <c r="E56" s="23">
        <v>1761421</v>
      </c>
      <c r="F56" s="23">
        <f t="shared" si="0"/>
        <v>1761421</v>
      </c>
      <c r="G56" s="23"/>
      <c r="H56" s="23">
        <f t="shared" si="1"/>
        <v>1761421</v>
      </c>
    </row>
    <row r="57" spans="2:8" x14ac:dyDescent="0.4">
      <c r="B57" s="21"/>
      <c r="C57" s="21"/>
      <c r="D57" s="22" t="s">
        <v>62</v>
      </c>
      <c r="E57" s="23">
        <v>31276</v>
      </c>
      <c r="F57" s="23">
        <f t="shared" si="0"/>
        <v>31276</v>
      </c>
      <c r="G57" s="23"/>
      <c r="H57" s="23">
        <f t="shared" si="1"/>
        <v>31276</v>
      </c>
    </row>
    <row r="58" spans="2:8" x14ac:dyDescent="0.4">
      <c r="B58" s="21"/>
      <c r="C58" s="21"/>
      <c r="D58" s="22" t="s">
        <v>63</v>
      </c>
      <c r="E58" s="23">
        <v>588010</v>
      </c>
      <c r="F58" s="23">
        <f t="shared" si="0"/>
        <v>588010</v>
      </c>
      <c r="G58" s="23"/>
      <c r="H58" s="23">
        <f t="shared" si="1"/>
        <v>588010</v>
      </c>
    </row>
    <row r="59" spans="2:8" x14ac:dyDescent="0.4">
      <c r="B59" s="21"/>
      <c r="C59" s="21"/>
      <c r="D59" s="22" t="s">
        <v>64</v>
      </c>
      <c r="E59" s="23">
        <v>125630</v>
      </c>
      <c r="F59" s="23">
        <f t="shared" si="0"/>
        <v>125630</v>
      </c>
      <c r="G59" s="23"/>
      <c r="H59" s="23">
        <f t="shared" si="1"/>
        <v>125630</v>
      </c>
    </row>
    <row r="60" spans="2:8" x14ac:dyDescent="0.4">
      <c r="B60" s="21"/>
      <c r="C60" s="21"/>
      <c r="D60" s="22" t="s">
        <v>65</v>
      </c>
      <c r="E60" s="23">
        <v>31684076</v>
      </c>
      <c r="F60" s="23">
        <f t="shared" si="0"/>
        <v>31684076</v>
      </c>
      <c r="G60" s="23"/>
      <c r="H60" s="23">
        <f t="shared" si="1"/>
        <v>31684076</v>
      </c>
    </row>
    <row r="61" spans="2:8" x14ac:dyDescent="0.4">
      <c r="B61" s="21"/>
      <c r="C61" s="21"/>
      <c r="D61" s="22" t="s">
        <v>66</v>
      </c>
      <c r="E61" s="23">
        <v>5179465</v>
      </c>
      <c r="F61" s="23">
        <f t="shared" si="0"/>
        <v>5179465</v>
      </c>
      <c r="G61" s="23"/>
      <c r="H61" s="23">
        <f t="shared" si="1"/>
        <v>5179465</v>
      </c>
    </row>
    <row r="62" spans="2:8" x14ac:dyDescent="0.4">
      <c r="B62" s="21"/>
      <c r="C62" s="21"/>
      <c r="D62" s="22" t="s">
        <v>67</v>
      </c>
      <c r="E62" s="23">
        <v>1252511</v>
      </c>
      <c r="F62" s="23">
        <f t="shared" si="0"/>
        <v>1252511</v>
      </c>
      <c r="G62" s="23"/>
      <c r="H62" s="23">
        <f t="shared" si="1"/>
        <v>1252511</v>
      </c>
    </row>
    <row r="63" spans="2:8" x14ac:dyDescent="0.4">
      <c r="B63" s="21"/>
      <c r="C63" s="21"/>
      <c r="D63" s="22" t="s">
        <v>68</v>
      </c>
      <c r="E63" s="23">
        <v>3392072</v>
      </c>
      <c r="F63" s="23">
        <f t="shared" si="0"/>
        <v>3392072</v>
      </c>
      <c r="G63" s="23"/>
      <c r="H63" s="23">
        <f t="shared" si="1"/>
        <v>3392072</v>
      </c>
    </row>
    <row r="64" spans="2:8" x14ac:dyDescent="0.4">
      <c r="B64" s="21"/>
      <c r="C64" s="21"/>
      <c r="D64" s="22" t="s">
        <v>69</v>
      </c>
      <c r="E64" s="23">
        <v>1071964</v>
      </c>
      <c r="F64" s="23">
        <f t="shared" si="0"/>
        <v>1071964</v>
      </c>
      <c r="G64" s="23"/>
      <c r="H64" s="23">
        <f t="shared" si="1"/>
        <v>1071964</v>
      </c>
    </row>
    <row r="65" spans="2:8" x14ac:dyDescent="0.4">
      <c r="B65" s="21"/>
      <c r="C65" s="21"/>
      <c r="D65" s="22" t="s">
        <v>70</v>
      </c>
      <c r="E65" s="23">
        <v>152196</v>
      </c>
      <c r="F65" s="23">
        <f t="shared" si="0"/>
        <v>152196</v>
      </c>
      <c r="G65" s="23"/>
      <c r="H65" s="23">
        <f t="shared" si="1"/>
        <v>152196</v>
      </c>
    </row>
    <row r="66" spans="2:8" x14ac:dyDescent="0.4">
      <c r="B66" s="21"/>
      <c r="C66" s="21"/>
      <c r="D66" s="22" t="s">
        <v>71</v>
      </c>
      <c r="E66" s="23">
        <f>+E67+E68+E69+E70+E71+E72+E73+E74+E75+E76+E77+E78+E79+E80+E81+E82+E83</f>
        <v>53290486</v>
      </c>
      <c r="F66" s="23">
        <f t="shared" si="0"/>
        <v>53290486</v>
      </c>
      <c r="G66" s="23">
        <f>+G67+G68+G69+G70+G71+G72+G73+G74+G75+G76+G77+G78+G79+G80+G81+G82+G83</f>
        <v>0</v>
      </c>
      <c r="H66" s="23">
        <f t="shared" si="1"/>
        <v>53290486</v>
      </c>
    </row>
    <row r="67" spans="2:8" x14ac:dyDescent="0.4">
      <c r="B67" s="21"/>
      <c r="C67" s="21"/>
      <c r="D67" s="22" t="s">
        <v>72</v>
      </c>
      <c r="E67" s="23">
        <v>888754</v>
      </c>
      <c r="F67" s="23">
        <f t="shared" si="0"/>
        <v>888754</v>
      </c>
      <c r="G67" s="23"/>
      <c r="H67" s="23">
        <f t="shared" si="1"/>
        <v>888754</v>
      </c>
    </row>
    <row r="68" spans="2:8" x14ac:dyDescent="0.4">
      <c r="B68" s="21"/>
      <c r="C68" s="21"/>
      <c r="D68" s="22" t="s">
        <v>73</v>
      </c>
      <c r="E68" s="23">
        <v>294674</v>
      </c>
      <c r="F68" s="23">
        <f t="shared" si="0"/>
        <v>294674</v>
      </c>
      <c r="G68" s="23"/>
      <c r="H68" s="23">
        <f t="shared" si="1"/>
        <v>294674</v>
      </c>
    </row>
    <row r="69" spans="2:8" x14ac:dyDescent="0.4">
      <c r="B69" s="21"/>
      <c r="C69" s="21"/>
      <c r="D69" s="22" t="s">
        <v>74</v>
      </c>
      <c r="E69" s="23">
        <v>8010</v>
      </c>
      <c r="F69" s="23">
        <f t="shared" si="0"/>
        <v>8010</v>
      </c>
      <c r="G69" s="23"/>
      <c r="H69" s="23">
        <f t="shared" si="1"/>
        <v>8010</v>
      </c>
    </row>
    <row r="70" spans="2:8" x14ac:dyDescent="0.4">
      <c r="B70" s="21"/>
      <c r="C70" s="21"/>
      <c r="D70" s="22" t="s">
        <v>75</v>
      </c>
      <c r="E70" s="23">
        <v>22748</v>
      </c>
      <c r="F70" s="23">
        <f t="shared" si="0"/>
        <v>22748</v>
      </c>
      <c r="G70" s="23"/>
      <c r="H70" s="23">
        <f t="shared" si="1"/>
        <v>22748</v>
      </c>
    </row>
    <row r="71" spans="2:8" x14ac:dyDescent="0.4">
      <c r="B71" s="21"/>
      <c r="C71" s="21"/>
      <c r="D71" s="22" t="s">
        <v>76</v>
      </c>
      <c r="E71" s="23">
        <v>3089541</v>
      </c>
      <c r="F71" s="23">
        <f t="shared" si="0"/>
        <v>3089541</v>
      </c>
      <c r="G71" s="23"/>
      <c r="H71" s="23">
        <f t="shared" si="1"/>
        <v>3089541</v>
      </c>
    </row>
    <row r="72" spans="2:8" x14ac:dyDescent="0.4">
      <c r="B72" s="21"/>
      <c r="C72" s="21"/>
      <c r="D72" s="22" t="s">
        <v>77</v>
      </c>
      <c r="E72" s="23">
        <v>106370</v>
      </c>
      <c r="F72" s="23">
        <f t="shared" ref="F72:F104" si="2">+E72</f>
        <v>106370</v>
      </c>
      <c r="G72" s="23"/>
      <c r="H72" s="23">
        <f t="shared" ref="H72:H102" si="3">F72-ABS(G72)</f>
        <v>106370</v>
      </c>
    </row>
    <row r="73" spans="2:8" x14ac:dyDescent="0.4">
      <c r="B73" s="21"/>
      <c r="C73" s="21"/>
      <c r="D73" s="22" t="s">
        <v>78</v>
      </c>
      <c r="E73" s="23">
        <v>5644289</v>
      </c>
      <c r="F73" s="23">
        <f t="shared" si="2"/>
        <v>5644289</v>
      </c>
      <c r="G73" s="23"/>
      <c r="H73" s="23">
        <f t="shared" si="3"/>
        <v>5644289</v>
      </c>
    </row>
    <row r="74" spans="2:8" x14ac:dyDescent="0.4">
      <c r="B74" s="21"/>
      <c r="C74" s="21"/>
      <c r="D74" s="22" t="s">
        <v>79</v>
      </c>
      <c r="E74" s="23">
        <v>925648</v>
      </c>
      <c r="F74" s="23">
        <f t="shared" si="2"/>
        <v>925648</v>
      </c>
      <c r="G74" s="23"/>
      <c r="H74" s="23">
        <f t="shared" si="3"/>
        <v>925648</v>
      </c>
    </row>
    <row r="75" spans="2:8" x14ac:dyDescent="0.4">
      <c r="B75" s="21"/>
      <c r="C75" s="21"/>
      <c r="D75" s="22" t="s">
        <v>80</v>
      </c>
      <c r="E75" s="23"/>
      <c r="F75" s="23">
        <f t="shared" si="2"/>
        <v>0</v>
      </c>
      <c r="G75" s="23"/>
      <c r="H75" s="23">
        <f t="shared" si="3"/>
        <v>0</v>
      </c>
    </row>
    <row r="76" spans="2:8" x14ac:dyDescent="0.4">
      <c r="B76" s="21"/>
      <c r="C76" s="21"/>
      <c r="D76" s="22" t="s">
        <v>81</v>
      </c>
      <c r="E76" s="23">
        <v>168000</v>
      </c>
      <c r="F76" s="23">
        <f t="shared" si="2"/>
        <v>168000</v>
      </c>
      <c r="G76" s="23"/>
      <c r="H76" s="23">
        <f t="shared" si="3"/>
        <v>168000</v>
      </c>
    </row>
    <row r="77" spans="2:8" x14ac:dyDescent="0.4">
      <c r="B77" s="21"/>
      <c r="C77" s="21"/>
      <c r="D77" s="22" t="s">
        <v>82</v>
      </c>
      <c r="E77" s="23">
        <v>37989458</v>
      </c>
      <c r="F77" s="23">
        <f t="shared" si="2"/>
        <v>37989458</v>
      </c>
      <c r="G77" s="23"/>
      <c r="H77" s="23">
        <f t="shared" si="3"/>
        <v>37989458</v>
      </c>
    </row>
    <row r="78" spans="2:8" x14ac:dyDescent="0.4">
      <c r="B78" s="21"/>
      <c r="C78" s="21"/>
      <c r="D78" s="22" t="s">
        <v>83</v>
      </c>
      <c r="E78" s="23">
        <v>321090</v>
      </c>
      <c r="F78" s="23">
        <f t="shared" si="2"/>
        <v>321090</v>
      </c>
      <c r="G78" s="23"/>
      <c r="H78" s="23">
        <f t="shared" si="3"/>
        <v>321090</v>
      </c>
    </row>
    <row r="79" spans="2:8" x14ac:dyDescent="0.4">
      <c r="B79" s="21"/>
      <c r="C79" s="21"/>
      <c r="D79" s="22" t="s">
        <v>84</v>
      </c>
      <c r="E79" s="23">
        <v>50400</v>
      </c>
      <c r="F79" s="23">
        <f t="shared" si="2"/>
        <v>50400</v>
      </c>
      <c r="G79" s="23"/>
      <c r="H79" s="23">
        <f t="shared" si="3"/>
        <v>50400</v>
      </c>
    </row>
    <row r="80" spans="2:8" x14ac:dyDescent="0.4">
      <c r="B80" s="21"/>
      <c r="C80" s="21"/>
      <c r="D80" s="22" t="s">
        <v>85</v>
      </c>
      <c r="E80" s="23">
        <v>3567004</v>
      </c>
      <c r="F80" s="23">
        <f t="shared" si="2"/>
        <v>3567004</v>
      </c>
      <c r="G80" s="23"/>
      <c r="H80" s="23">
        <f t="shared" si="3"/>
        <v>3567004</v>
      </c>
    </row>
    <row r="81" spans="2:8" x14ac:dyDescent="0.4">
      <c r="B81" s="21"/>
      <c r="C81" s="21"/>
      <c r="D81" s="22" t="s">
        <v>86</v>
      </c>
      <c r="E81" s="23"/>
      <c r="F81" s="23">
        <f t="shared" si="2"/>
        <v>0</v>
      </c>
      <c r="G81" s="23"/>
      <c r="H81" s="23">
        <f t="shared" si="3"/>
        <v>0</v>
      </c>
    </row>
    <row r="82" spans="2:8" x14ac:dyDescent="0.4">
      <c r="B82" s="21"/>
      <c r="C82" s="21"/>
      <c r="D82" s="22" t="s">
        <v>87</v>
      </c>
      <c r="E82" s="23">
        <v>214500</v>
      </c>
      <c r="F82" s="23">
        <f t="shared" si="2"/>
        <v>214500</v>
      </c>
      <c r="G82" s="23"/>
      <c r="H82" s="23">
        <f t="shared" si="3"/>
        <v>214500</v>
      </c>
    </row>
    <row r="83" spans="2:8" x14ac:dyDescent="0.4">
      <c r="B83" s="21"/>
      <c r="C83" s="21"/>
      <c r="D83" s="22" t="s">
        <v>70</v>
      </c>
      <c r="E83" s="23"/>
      <c r="F83" s="23">
        <f t="shared" si="2"/>
        <v>0</v>
      </c>
      <c r="G83" s="23"/>
      <c r="H83" s="23">
        <f t="shared" si="3"/>
        <v>0</v>
      </c>
    </row>
    <row r="84" spans="2:8" x14ac:dyDescent="0.4">
      <c r="B84" s="21"/>
      <c r="C84" s="21"/>
      <c r="D84" s="22" t="s">
        <v>88</v>
      </c>
      <c r="E84" s="23">
        <v>36083837</v>
      </c>
      <c r="F84" s="23">
        <f t="shared" si="2"/>
        <v>36083837</v>
      </c>
      <c r="G84" s="23"/>
      <c r="H84" s="23">
        <f t="shared" si="3"/>
        <v>36083837</v>
      </c>
    </row>
    <row r="85" spans="2:8" x14ac:dyDescent="0.4">
      <c r="B85" s="21"/>
      <c r="C85" s="21"/>
      <c r="D85" s="22" t="s">
        <v>89</v>
      </c>
      <c r="E85" s="23">
        <v>-10806643</v>
      </c>
      <c r="F85" s="23">
        <f t="shared" si="2"/>
        <v>-10806643</v>
      </c>
      <c r="G85" s="23"/>
      <c r="H85" s="23">
        <f t="shared" si="3"/>
        <v>-10806643</v>
      </c>
    </row>
    <row r="86" spans="2:8" x14ac:dyDescent="0.4">
      <c r="B86" s="21"/>
      <c r="C86" s="21"/>
      <c r="D86" s="22" t="s">
        <v>90</v>
      </c>
      <c r="E86" s="23"/>
      <c r="F86" s="23">
        <f t="shared" si="2"/>
        <v>0</v>
      </c>
      <c r="G86" s="23"/>
      <c r="H86" s="23">
        <f t="shared" si="3"/>
        <v>0</v>
      </c>
    </row>
    <row r="87" spans="2:8" x14ac:dyDescent="0.4">
      <c r="B87" s="21"/>
      <c r="C87" s="21"/>
      <c r="D87" s="22" t="s">
        <v>91</v>
      </c>
      <c r="E87" s="23"/>
      <c r="F87" s="23">
        <f t="shared" si="2"/>
        <v>0</v>
      </c>
      <c r="G87" s="23"/>
      <c r="H87" s="23">
        <f t="shared" si="3"/>
        <v>0</v>
      </c>
    </row>
    <row r="88" spans="2:8" x14ac:dyDescent="0.4">
      <c r="B88" s="21"/>
      <c r="C88" s="21"/>
      <c r="D88" s="22" t="s">
        <v>92</v>
      </c>
      <c r="E88" s="23"/>
      <c r="F88" s="23">
        <f t="shared" si="2"/>
        <v>0</v>
      </c>
      <c r="G88" s="23"/>
      <c r="H88" s="23">
        <f t="shared" si="3"/>
        <v>0</v>
      </c>
    </row>
    <row r="89" spans="2:8" x14ac:dyDescent="0.4">
      <c r="B89" s="21"/>
      <c r="C89" s="24"/>
      <c r="D89" s="25" t="s">
        <v>93</v>
      </c>
      <c r="E89" s="26">
        <f>+E41+E51+E66+E84+E85+E86+E87+E88</f>
        <v>476178969</v>
      </c>
      <c r="F89" s="26">
        <f t="shared" si="2"/>
        <v>476178969</v>
      </c>
      <c r="G89" s="26">
        <f>+G41+G51+G66+G84+G85+G86+G87+G88</f>
        <v>0</v>
      </c>
      <c r="H89" s="26">
        <f t="shared" si="3"/>
        <v>476178969</v>
      </c>
    </row>
    <row r="90" spans="2:8" x14ac:dyDescent="0.4">
      <c r="B90" s="24"/>
      <c r="C90" s="27" t="s">
        <v>94</v>
      </c>
      <c r="D90" s="28"/>
      <c r="E90" s="29">
        <f xml:space="preserve"> +E40 - E89</f>
        <v>-5974458</v>
      </c>
      <c r="F90" s="29">
        <f t="shared" si="2"/>
        <v>-5974458</v>
      </c>
      <c r="G90" s="29">
        <f xml:space="preserve"> +G40 - G89</f>
        <v>0</v>
      </c>
      <c r="H90" s="29">
        <f>H40-H89</f>
        <v>-5974458</v>
      </c>
    </row>
    <row r="91" spans="2:8" x14ac:dyDescent="0.4">
      <c r="B91" s="18" t="s">
        <v>95</v>
      </c>
      <c r="C91" s="18" t="s">
        <v>11</v>
      </c>
      <c r="D91" s="22" t="s">
        <v>96</v>
      </c>
      <c r="E91" s="23">
        <v>7094</v>
      </c>
      <c r="F91" s="23">
        <f t="shared" si="2"/>
        <v>7094</v>
      </c>
      <c r="G91" s="23"/>
      <c r="H91" s="23">
        <f t="shared" si="3"/>
        <v>7094</v>
      </c>
    </row>
    <row r="92" spans="2:8" x14ac:dyDescent="0.4">
      <c r="B92" s="21"/>
      <c r="C92" s="21"/>
      <c r="D92" s="22" t="s">
        <v>97</v>
      </c>
      <c r="E92" s="23"/>
      <c r="F92" s="23">
        <f t="shared" si="2"/>
        <v>0</v>
      </c>
      <c r="G92" s="23"/>
      <c r="H92" s="23">
        <f t="shared" si="3"/>
        <v>0</v>
      </c>
    </row>
    <row r="93" spans="2:8" x14ac:dyDescent="0.4">
      <c r="B93" s="21"/>
      <c r="C93" s="21"/>
      <c r="D93" s="22" t="s">
        <v>98</v>
      </c>
      <c r="E93" s="23">
        <f>+E94+E95+E96</f>
        <v>1722547</v>
      </c>
      <c r="F93" s="23">
        <f t="shared" si="2"/>
        <v>1722547</v>
      </c>
      <c r="G93" s="23">
        <f>+G94+G95+G96</f>
        <v>0</v>
      </c>
      <c r="H93" s="23">
        <f t="shared" si="3"/>
        <v>1722547</v>
      </c>
    </row>
    <row r="94" spans="2:8" x14ac:dyDescent="0.4">
      <c r="B94" s="21"/>
      <c r="C94" s="21"/>
      <c r="D94" s="22" t="s">
        <v>99</v>
      </c>
      <c r="E94" s="23"/>
      <c r="F94" s="23">
        <f t="shared" si="2"/>
        <v>0</v>
      </c>
      <c r="G94" s="23"/>
      <c r="H94" s="23">
        <f t="shared" si="3"/>
        <v>0</v>
      </c>
    </row>
    <row r="95" spans="2:8" x14ac:dyDescent="0.4">
      <c r="B95" s="21"/>
      <c r="C95" s="21"/>
      <c r="D95" s="22" t="s">
        <v>100</v>
      </c>
      <c r="E95" s="23">
        <v>1671828</v>
      </c>
      <c r="F95" s="23">
        <f t="shared" si="2"/>
        <v>1671828</v>
      </c>
      <c r="G95" s="23"/>
      <c r="H95" s="23">
        <f t="shared" si="3"/>
        <v>1671828</v>
      </c>
    </row>
    <row r="96" spans="2:8" x14ac:dyDescent="0.4">
      <c r="B96" s="21"/>
      <c r="C96" s="21"/>
      <c r="D96" s="22" t="s">
        <v>101</v>
      </c>
      <c r="E96" s="23">
        <v>50719</v>
      </c>
      <c r="F96" s="23">
        <f t="shared" si="2"/>
        <v>50719</v>
      </c>
      <c r="G96" s="23"/>
      <c r="H96" s="23">
        <f t="shared" si="3"/>
        <v>50719</v>
      </c>
    </row>
    <row r="97" spans="2:8" x14ac:dyDescent="0.4">
      <c r="B97" s="21"/>
      <c r="C97" s="24"/>
      <c r="D97" s="25" t="s">
        <v>102</v>
      </c>
      <c r="E97" s="26">
        <f>+E91+E92+E93</f>
        <v>1729641</v>
      </c>
      <c r="F97" s="26">
        <f t="shared" si="2"/>
        <v>1729641</v>
      </c>
      <c r="G97" s="26">
        <f>+G91+G92+G93</f>
        <v>0</v>
      </c>
      <c r="H97" s="26">
        <f t="shared" si="3"/>
        <v>1729641</v>
      </c>
    </row>
    <row r="98" spans="2:8" x14ac:dyDescent="0.4">
      <c r="B98" s="21"/>
      <c r="C98" s="18" t="s">
        <v>45</v>
      </c>
      <c r="D98" s="22" t="s">
        <v>103</v>
      </c>
      <c r="E98" s="23">
        <v>2088480</v>
      </c>
      <c r="F98" s="23">
        <f t="shared" si="2"/>
        <v>2088480</v>
      </c>
      <c r="G98" s="23"/>
      <c r="H98" s="23">
        <f t="shared" si="3"/>
        <v>2088480</v>
      </c>
    </row>
    <row r="99" spans="2:8" x14ac:dyDescent="0.4">
      <c r="B99" s="21"/>
      <c r="C99" s="21"/>
      <c r="D99" s="22" t="s">
        <v>104</v>
      </c>
      <c r="E99" s="23"/>
      <c r="F99" s="23">
        <f t="shared" si="2"/>
        <v>0</v>
      </c>
      <c r="G99" s="23"/>
      <c r="H99" s="23">
        <f t="shared" si="3"/>
        <v>0</v>
      </c>
    </row>
    <row r="100" spans="2:8" x14ac:dyDescent="0.4">
      <c r="B100" s="21"/>
      <c r="C100" s="21"/>
      <c r="D100" s="22" t="s">
        <v>105</v>
      </c>
      <c r="E100" s="23">
        <f>+E101</f>
        <v>1794826</v>
      </c>
      <c r="F100" s="23">
        <f t="shared" si="2"/>
        <v>1794826</v>
      </c>
      <c r="G100" s="23">
        <f>+G101</f>
        <v>0</v>
      </c>
      <c r="H100" s="23">
        <f t="shared" si="3"/>
        <v>1794826</v>
      </c>
    </row>
    <row r="101" spans="2:8" x14ac:dyDescent="0.4">
      <c r="B101" s="21"/>
      <c r="C101" s="21"/>
      <c r="D101" s="22" t="s">
        <v>106</v>
      </c>
      <c r="E101" s="23">
        <v>1794826</v>
      </c>
      <c r="F101" s="23">
        <f t="shared" si="2"/>
        <v>1794826</v>
      </c>
      <c r="G101" s="23"/>
      <c r="H101" s="23">
        <f t="shared" si="3"/>
        <v>1794826</v>
      </c>
    </row>
    <row r="102" spans="2:8" x14ac:dyDescent="0.4">
      <c r="B102" s="21"/>
      <c r="C102" s="24"/>
      <c r="D102" s="25" t="s">
        <v>107</v>
      </c>
      <c r="E102" s="26">
        <f>+E98+E99+E100</f>
        <v>3883306</v>
      </c>
      <c r="F102" s="26">
        <f t="shared" si="2"/>
        <v>3883306</v>
      </c>
      <c r="G102" s="26">
        <f>+G98+G99+G100</f>
        <v>0</v>
      </c>
      <c r="H102" s="26">
        <f t="shared" si="3"/>
        <v>3883306</v>
      </c>
    </row>
    <row r="103" spans="2:8" x14ac:dyDescent="0.4">
      <c r="B103" s="24"/>
      <c r="C103" s="27" t="s">
        <v>108</v>
      </c>
      <c r="D103" s="30"/>
      <c r="E103" s="31">
        <f xml:space="preserve"> +E97 - E102</f>
        <v>-2153665</v>
      </c>
      <c r="F103" s="31">
        <f t="shared" si="2"/>
        <v>-2153665</v>
      </c>
      <c r="G103" s="31">
        <f xml:space="preserve"> +G97 - G102</f>
        <v>0</v>
      </c>
      <c r="H103" s="31">
        <f>H97-H102</f>
        <v>-2153665</v>
      </c>
    </row>
    <row r="104" spans="2:8" x14ac:dyDescent="0.4">
      <c r="B104" s="27" t="s">
        <v>109</v>
      </c>
      <c r="C104" s="32"/>
      <c r="D104" s="28"/>
      <c r="E104" s="29">
        <f xml:space="preserve"> +E90 +E103</f>
        <v>-8128123</v>
      </c>
      <c r="F104" s="29">
        <f t="shared" si="2"/>
        <v>-8128123</v>
      </c>
      <c r="G104" s="29">
        <f xml:space="preserve"> +G90 +G103</f>
        <v>0</v>
      </c>
      <c r="H104" s="29">
        <f>H90+H103</f>
        <v>-8128123</v>
      </c>
    </row>
  </sheetData>
  <mergeCells count="12">
    <mergeCell ref="B7:B90"/>
    <mergeCell ref="C7:C40"/>
    <mergeCell ref="C41:C89"/>
    <mergeCell ref="B91:B103"/>
    <mergeCell ref="C91:C97"/>
    <mergeCell ref="C98:C10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2023-06-29T02:37:15Z</dcterms:created>
  <dcterms:modified xsi:type="dcterms:W3CDTF">2023-06-29T02:37:15Z</dcterms:modified>
</cp:coreProperties>
</file>