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70D5B49E-ACAF-4FA6-A9BE-7E6C856DC66A}" xr6:coauthVersionLast="47" xr6:coauthVersionMax="47" xr10:uidLastSave="{00000000-0000-0000-0000-000000000000}"/>
  <bookViews>
    <workbookView xWindow="-120" yWindow="-120" windowWidth="29040" windowHeight="15840" xr2:uid="{9D70EC1F-6DDE-4EE7-9FA3-512BB4C9C145}"/>
  </bookViews>
  <sheets>
    <sheet name="福）寿幸会" sheetId="1" r:id="rId1"/>
  </sheets>
  <definedNames>
    <definedName name="_xlnm.Print_Titles" localSheetId="0">'福）寿幸会'!$1:$4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1" i="1"/>
  <c r="E30" i="1"/>
  <c r="E29" i="1"/>
  <c r="E28" i="1"/>
  <c r="E27" i="1"/>
  <c r="I26" i="1"/>
  <c r="E26" i="1"/>
  <c r="I25" i="1"/>
  <c r="E25" i="1"/>
  <c r="I24" i="1"/>
  <c r="E24" i="1"/>
  <c r="H23" i="1"/>
  <c r="H32" i="1" s="1"/>
  <c r="G23" i="1"/>
  <c r="G32" i="1" s="1"/>
  <c r="I32" i="1" s="1"/>
  <c r="E23" i="1"/>
  <c r="I22" i="1"/>
  <c r="E22" i="1"/>
  <c r="I21" i="1"/>
  <c r="E21" i="1"/>
  <c r="D20" i="1"/>
  <c r="C20" i="1"/>
  <c r="E20" i="1" s="1"/>
  <c r="E19" i="1"/>
  <c r="I18" i="1"/>
  <c r="E18" i="1"/>
  <c r="I17" i="1"/>
  <c r="E17" i="1"/>
  <c r="I16" i="1"/>
  <c r="D16" i="1"/>
  <c r="D15" i="1" s="1"/>
  <c r="C16" i="1"/>
  <c r="E16" i="1" s="1"/>
  <c r="H15" i="1"/>
  <c r="G15" i="1"/>
  <c r="I15" i="1" s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H7" i="1"/>
  <c r="H19" i="1" s="1"/>
  <c r="H33" i="1" s="1"/>
  <c r="G7" i="1"/>
  <c r="I7" i="1" s="1"/>
  <c r="D7" i="1"/>
  <c r="D33" i="1" s="1"/>
  <c r="C7" i="1"/>
  <c r="E7" i="1" s="1"/>
  <c r="I23" i="1" l="1"/>
  <c r="G19" i="1"/>
  <c r="C15" i="1"/>
  <c r="E15" i="1" s="1"/>
  <c r="I19" i="1" l="1"/>
  <c r="G33" i="1"/>
  <c r="I33" i="1" s="1"/>
  <c r="C33" i="1"/>
  <c r="E33" i="1" s="1"/>
</calcChain>
</file>

<file path=xl/sharedStrings.xml><?xml version="1.0" encoding="utf-8"?>
<sst xmlns="http://schemas.openxmlformats.org/spreadsheetml/2006/main" count="61" uniqueCount="57">
  <si>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</si>
  <si>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福）寿幸会拠点区分  貸借対照表</t>
    <phoneticPr fontId="2"/>
  </si>
  <si>
    <t>令和5年3月31日現在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</si>
  <si>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</si>
  <si>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</si>
  <si>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</si>
  <si>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</si>
  <si>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</si>
  <si>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</si>
  <si>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</si>
  <si>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</si>
  <si>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</si>
  <si>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</si>
  <si>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事業未収金</t>
  </si>
  <si>
    <t>　社会福祉連携推進業務短期運営資金借入金</t>
  </si>
  <si>
    <t>　貯蔵品</t>
  </si>
  <si>
    <t>　１年以内返済予定社会福祉連携推進業務設備資金借入金</t>
  </si>
  <si>
    <t>　前払費用</t>
  </si>
  <si>
    <t>　１年以内返済予定設備資金借入金</t>
  </si>
  <si>
    <t>　１年以内回収予定社会福祉連携推進業務長期貸付金</t>
  </si>
  <si>
    <t>　１年以内返済予定社会福祉連携推進業務長期運営資金借入金</t>
  </si>
  <si>
    <t>　社会福祉連携推進業務短期貸付金</t>
  </si>
  <si>
    <t>　職員預り金</t>
  </si>
  <si>
    <t>　貸倒引当金</t>
  </si>
  <si>
    <t>　賞与引当金</t>
  </si>
  <si>
    <t>固定資産</t>
  </si>
  <si>
    <t>固定負債</t>
  </si>
  <si>
    <t>基本財産</t>
  </si>
  <si>
    <t>　社会福祉連携推進業務設備資金借入金</t>
  </si>
  <si>
    <t>　土地</t>
  </si>
  <si>
    <t>　設備資金借入金</t>
  </si>
  <si>
    <t>　建物</t>
  </si>
  <si>
    <t>　社会福祉連携推進業務長期運営資金借入金</t>
  </si>
  <si>
    <t>　定期預金</t>
  </si>
  <si>
    <t>負債の部合計</t>
  </si>
  <si>
    <t>その他の固定資産</t>
  </si>
  <si>
    <t>純資産の部</t>
  </si>
  <si>
    <t>　構築物</t>
  </si>
  <si>
    <t>基本金</t>
  </si>
  <si>
    <t>　機械及び装置</t>
  </si>
  <si>
    <t>国庫補助金等特別積立金</t>
  </si>
  <si>
    <t>　車輌運搬具</t>
  </si>
  <si>
    <t>その他の積立金</t>
  </si>
  <si>
    <t>　器具及び備品</t>
  </si>
  <si>
    <t>　（何）積立金</t>
  </si>
  <si>
    <t>　権利</t>
  </si>
  <si>
    <t>次期繰越活動増減差額</t>
  </si>
  <si>
    <t>　ソフトウェア</t>
  </si>
  <si>
    <t>（うち当期活動増減差額）</t>
  </si>
  <si>
    <t>　投資有価証券</t>
  </si>
  <si>
    <t>　社会福祉連携推進業務長期貸付金</t>
  </si>
  <si>
    <t>　（何）積立資産</t>
  </si>
  <si>
    <t>　長期前払費用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</si>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</sst>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E43D453A-5685-422D-BB1E-47E5177C7ADC}"/>
    <cellStyle name="標準 3" xfId="2" xr:uid="{E29DE948-B141-4E0B-9B54-E3D47D7E9E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4A6FD-87A6-49E9-A67F-0CEAD9CF8CD8}">
  <sheetPr>
    <pageSetUpPr fitToPage="1"/>
  </sheetPr>
  <dimension ref="A1:I33"/>
  <sheetViews>
    <sheetView showGridLines="0" tabSelected="1" workbookViewId="0"/>
  </sheetViews>
  <sheetFormatPr defaultRowHeight="18.75" x14ac:dyDescent="0.4"/>
  <cols>
    <col min="1" max="1" width="1.5" customWidth="1"/>
    <col min="2" max="2" width="39.875" customWidth="1"/>
    <col min="3" max="5" width="20.75" customWidth="1"/>
    <col min="6" max="6" width="39.875" customWidth="1"/>
    <col min="7" max="9" width="20.75" customWidth="1"/>
  </cols>
  <sheetData>
    <row r="1" spans="1:9" ht="21" x14ac:dyDescent="0.4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 x14ac:dyDescent="0.4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1" x14ac:dyDescent="0.4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x14ac:dyDescent="0.4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x14ac:dyDescent="0.4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x14ac:dyDescent="0.4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x14ac:dyDescent="0.4">
      <c r="A7" s="1"/>
      <c r="B7" s="13" t="s">
        <v>9</v>
      </c>
      <c r="C7" s="14">
        <f>+C8+C9+C10+C11+C12+C13-ABS(C14)</f>
        <v>402180017</v>
      </c>
      <c r="D7" s="14">
        <f>+D8+D9+D10+D11+D12+D13-ABS(D14)</f>
        <v>421319335</v>
      </c>
      <c r="E7" s="14">
        <f>C7-D7</f>
        <v>-19139318</v>
      </c>
      <c r="F7" s="13" t="s">
        <v>10</v>
      </c>
      <c r="G7" s="14">
        <f>+G8+G9+G10+G11+G12+G13+G14</f>
        <v>66035888</v>
      </c>
      <c r="H7" s="14">
        <f>+H8+H9+H10+H11+H12+H13+H14</f>
        <v>65917077</v>
      </c>
      <c r="I7" s="14">
        <f>G7-H7</f>
        <v>118811</v>
      </c>
    </row>
    <row r="8" spans="1:9" x14ac:dyDescent="0.4">
      <c r="A8" s="1"/>
      <c r="B8" s="15" t="s">
        <v>11</v>
      </c>
      <c r="C8" s="16">
        <v>328839666</v>
      </c>
      <c r="D8" s="16">
        <v>341944663</v>
      </c>
      <c r="E8" s="16">
        <f t="shared" ref="E8:E33" si="0">C8-D8</f>
        <v>-13104997</v>
      </c>
      <c r="F8" s="17" t="s">
        <v>12</v>
      </c>
      <c r="G8" s="18">
        <v>9794937</v>
      </c>
      <c r="H8" s="18">
        <v>8836159</v>
      </c>
      <c r="I8" s="18">
        <f t="shared" ref="I8:I33" si="1">G8-H8</f>
        <v>958778</v>
      </c>
    </row>
    <row r="9" spans="1:9" x14ac:dyDescent="0.4">
      <c r="A9" s="1"/>
      <c r="B9" s="17" t="s">
        <v>13</v>
      </c>
      <c r="C9" s="18">
        <v>69021829</v>
      </c>
      <c r="D9" s="18">
        <v>76039386</v>
      </c>
      <c r="E9" s="18">
        <f t="shared" si="0"/>
        <v>-7017557</v>
      </c>
      <c r="F9" s="17" t="s">
        <v>14</v>
      </c>
      <c r="G9" s="18"/>
      <c r="H9" s="18"/>
      <c r="I9" s="18">
        <f t="shared" si="1"/>
        <v>0</v>
      </c>
    </row>
    <row r="10" spans="1:9" x14ac:dyDescent="0.4">
      <c r="A10" s="1"/>
      <c r="B10" s="17" t="s">
        <v>15</v>
      </c>
      <c r="C10" s="18">
        <v>1651266</v>
      </c>
      <c r="D10" s="18">
        <v>1589733</v>
      </c>
      <c r="E10" s="18">
        <f t="shared" si="0"/>
        <v>61533</v>
      </c>
      <c r="F10" s="17" t="s">
        <v>16</v>
      </c>
      <c r="G10" s="18"/>
      <c r="H10" s="18"/>
      <c r="I10" s="18">
        <f t="shared" si="1"/>
        <v>0</v>
      </c>
    </row>
    <row r="11" spans="1:9" x14ac:dyDescent="0.4">
      <c r="A11" s="1"/>
      <c r="B11" s="17" t="s">
        <v>17</v>
      </c>
      <c r="C11" s="18">
        <v>2667256</v>
      </c>
      <c r="D11" s="18">
        <v>1745553</v>
      </c>
      <c r="E11" s="18">
        <f t="shared" si="0"/>
        <v>921703</v>
      </c>
      <c r="F11" s="17" t="s">
        <v>18</v>
      </c>
      <c r="G11" s="18">
        <v>41610000</v>
      </c>
      <c r="H11" s="18">
        <v>41610000</v>
      </c>
      <c r="I11" s="18">
        <f t="shared" si="1"/>
        <v>0</v>
      </c>
    </row>
    <row r="12" spans="1:9" x14ac:dyDescent="0.4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x14ac:dyDescent="0.4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>
        <v>358151</v>
      </c>
      <c r="H13" s="18">
        <v>352528</v>
      </c>
      <c r="I13" s="18">
        <f t="shared" si="1"/>
        <v>5623</v>
      </c>
    </row>
    <row r="14" spans="1:9" x14ac:dyDescent="0.4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>
        <v>14272800</v>
      </c>
      <c r="H14" s="18">
        <v>15118390</v>
      </c>
      <c r="I14" s="18">
        <f t="shared" si="1"/>
        <v>-845590</v>
      </c>
    </row>
    <row r="15" spans="1:9" x14ac:dyDescent="0.4">
      <c r="A15" s="1"/>
      <c r="B15" s="13" t="s">
        <v>25</v>
      </c>
      <c r="C15" s="14">
        <f>+C16 +C20</f>
        <v>809199322</v>
      </c>
      <c r="D15" s="14">
        <f>+D16 +D20</f>
        <v>843365959</v>
      </c>
      <c r="E15" s="14">
        <f t="shared" si="0"/>
        <v>-34166637</v>
      </c>
      <c r="F15" s="13" t="s">
        <v>26</v>
      </c>
      <c r="G15" s="14">
        <f>+G16+G17+G18</f>
        <v>83220000</v>
      </c>
      <c r="H15" s="14">
        <f>+H16+H17+H18</f>
        <v>124830000</v>
      </c>
      <c r="I15" s="14">
        <f t="shared" si="1"/>
        <v>-41610000</v>
      </c>
    </row>
    <row r="16" spans="1:9" x14ac:dyDescent="0.4">
      <c r="A16" s="1"/>
      <c r="B16" s="13" t="s">
        <v>27</v>
      </c>
      <c r="C16" s="14">
        <f>+C17+C18+C19</f>
        <v>616410787</v>
      </c>
      <c r="D16" s="14">
        <f>+D17+D18+D19</f>
        <v>583855292</v>
      </c>
      <c r="E16" s="14">
        <f t="shared" si="0"/>
        <v>32555495</v>
      </c>
      <c r="F16" s="15" t="s">
        <v>28</v>
      </c>
      <c r="G16" s="16"/>
      <c r="H16" s="16"/>
      <c r="I16" s="16">
        <f t="shared" si="1"/>
        <v>0</v>
      </c>
    </row>
    <row r="17" spans="1:9" x14ac:dyDescent="0.4">
      <c r="A17" s="1"/>
      <c r="B17" s="15" t="s">
        <v>29</v>
      </c>
      <c r="C17" s="16">
        <v>46181233</v>
      </c>
      <c r="D17" s="16">
        <v>46181233</v>
      </c>
      <c r="E17" s="16">
        <f t="shared" si="0"/>
        <v>0</v>
      </c>
      <c r="F17" s="17" t="s">
        <v>30</v>
      </c>
      <c r="G17" s="18">
        <v>83220000</v>
      </c>
      <c r="H17" s="18">
        <v>124830000</v>
      </c>
      <c r="I17" s="18">
        <f t="shared" si="1"/>
        <v>-41610000</v>
      </c>
    </row>
    <row r="18" spans="1:9" x14ac:dyDescent="0.4">
      <c r="A18" s="1"/>
      <c r="B18" s="17" t="s">
        <v>31</v>
      </c>
      <c r="C18" s="18">
        <v>569229554</v>
      </c>
      <c r="D18" s="18">
        <v>536674059</v>
      </c>
      <c r="E18" s="18">
        <f t="shared" si="0"/>
        <v>32555495</v>
      </c>
      <c r="F18" s="17" t="s">
        <v>32</v>
      </c>
      <c r="G18" s="18"/>
      <c r="H18" s="18"/>
      <c r="I18" s="18">
        <f t="shared" si="1"/>
        <v>0</v>
      </c>
    </row>
    <row r="19" spans="1:9" x14ac:dyDescent="0.4">
      <c r="A19" s="1"/>
      <c r="B19" s="17" t="s">
        <v>33</v>
      </c>
      <c r="C19" s="18">
        <v>1000000</v>
      </c>
      <c r="D19" s="18">
        <v>1000000</v>
      </c>
      <c r="E19" s="18">
        <f t="shared" si="0"/>
        <v>0</v>
      </c>
      <c r="F19" s="13" t="s">
        <v>34</v>
      </c>
      <c r="G19" s="14">
        <f>+G7 +G15</f>
        <v>149255888</v>
      </c>
      <c r="H19" s="14">
        <f>+H7 +H15</f>
        <v>190747077</v>
      </c>
      <c r="I19" s="14">
        <f t="shared" si="1"/>
        <v>-41491189</v>
      </c>
    </row>
    <row r="20" spans="1:9" x14ac:dyDescent="0.4">
      <c r="A20" s="1"/>
      <c r="B20" s="13" t="s">
        <v>35</v>
      </c>
      <c r="C20" s="14">
        <f>+C21+C22+C23+C24+C25+C26+C27+C28+C29+C30+C31-ABS(C32)</f>
        <v>192788535</v>
      </c>
      <c r="D20" s="14">
        <f>+D21+D22+D23+D24+D25+D26+D27+D28+D29+D30+D31-ABS(D32)</f>
        <v>259510667</v>
      </c>
      <c r="E20" s="14">
        <f t="shared" si="0"/>
        <v>-66722132</v>
      </c>
      <c r="F20" s="19" t="s">
        <v>36</v>
      </c>
      <c r="G20" s="20"/>
      <c r="H20" s="20"/>
      <c r="I20" s="21"/>
    </row>
    <row r="21" spans="1:9" x14ac:dyDescent="0.4">
      <c r="A21" s="1"/>
      <c r="B21" s="17" t="s">
        <v>37</v>
      </c>
      <c r="C21" s="18">
        <v>15721516</v>
      </c>
      <c r="D21" s="18">
        <v>17082600</v>
      </c>
      <c r="E21" s="18">
        <f t="shared" si="0"/>
        <v>-1361084</v>
      </c>
      <c r="F21" s="15" t="s">
        <v>38</v>
      </c>
      <c r="G21" s="16">
        <v>111285465</v>
      </c>
      <c r="H21" s="16">
        <v>111285465</v>
      </c>
      <c r="I21" s="16">
        <f t="shared" si="1"/>
        <v>0</v>
      </c>
    </row>
    <row r="22" spans="1:9" x14ac:dyDescent="0.4">
      <c r="A22" s="1"/>
      <c r="B22" s="17" t="s">
        <v>39</v>
      </c>
      <c r="C22" s="18">
        <v>1</v>
      </c>
      <c r="D22" s="18">
        <v>1</v>
      </c>
      <c r="E22" s="18">
        <f t="shared" si="0"/>
        <v>0</v>
      </c>
      <c r="F22" s="17" t="s">
        <v>40</v>
      </c>
      <c r="G22" s="18">
        <v>199303363</v>
      </c>
      <c r="H22" s="18">
        <v>202990006</v>
      </c>
      <c r="I22" s="18">
        <f t="shared" si="1"/>
        <v>-3686643</v>
      </c>
    </row>
    <row r="23" spans="1:9" x14ac:dyDescent="0.4">
      <c r="A23" s="1"/>
      <c r="B23" s="17" t="s">
        <v>41</v>
      </c>
      <c r="C23" s="18">
        <v>8</v>
      </c>
      <c r="D23" s="18">
        <v>8</v>
      </c>
      <c r="E23" s="18">
        <f t="shared" si="0"/>
        <v>0</v>
      </c>
      <c r="F23" s="17" t="s">
        <v>42</v>
      </c>
      <c r="G23" s="18">
        <f>+G24</f>
        <v>163400000</v>
      </c>
      <c r="H23" s="18">
        <f>+H24</f>
        <v>225000000</v>
      </c>
      <c r="I23" s="18">
        <f t="shared" si="1"/>
        <v>-61600000</v>
      </c>
    </row>
    <row r="24" spans="1:9" x14ac:dyDescent="0.4">
      <c r="A24" s="1"/>
      <c r="B24" s="17" t="s">
        <v>43</v>
      </c>
      <c r="C24" s="18">
        <v>12310870</v>
      </c>
      <c r="D24" s="18">
        <v>15110118</v>
      </c>
      <c r="E24" s="18">
        <f t="shared" si="0"/>
        <v>-2799248</v>
      </c>
      <c r="F24" s="17" t="s">
        <v>44</v>
      </c>
      <c r="G24" s="18">
        <v>163400000</v>
      </c>
      <c r="H24" s="18">
        <v>225000000</v>
      </c>
      <c r="I24" s="18">
        <f t="shared" si="1"/>
        <v>-61600000</v>
      </c>
    </row>
    <row r="25" spans="1:9" x14ac:dyDescent="0.4">
      <c r="A25" s="1"/>
      <c r="B25" s="17" t="s">
        <v>45</v>
      </c>
      <c r="C25" s="18">
        <v>53700</v>
      </c>
      <c r="D25" s="18">
        <v>53700</v>
      </c>
      <c r="E25" s="18">
        <f t="shared" si="0"/>
        <v>0</v>
      </c>
      <c r="F25" s="17" t="s">
        <v>46</v>
      </c>
      <c r="G25" s="18">
        <v>588134623</v>
      </c>
      <c r="H25" s="18">
        <v>534662746</v>
      </c>
      <c r="I25" s="18">
        <f t="shared" si="1"/>
        <v>53471877</v>
      </c>
    </row>
    <row r="26" spans="1:9" x14ac:dyDescent="0.4">
      <c r="A26" s="1"/>
      <c r="B26" s="17" t="s">
        <v>47</v>
      </c>
      <c r="C26" s="18">
        <v>1210550</v>
      </c>
      <c r="D26" s="18">
        <v>2172350</v>
      </c>
      <c r="E26" s="18">
        <f t="shared" si="0"/>
        <v>-961800</v>
      </c>
      <c r="F26" s="17" t="s">
        <v>48</v>
      </c>
      <c r="G26" s="18">
        <v>-8128123</v>
      </c>
      <c r="H26" s="18">
        <v>22087859</v>
      </c>
      <c r="I26" s="18">
        <f t="shared" si="1"/>
        <v>-30215982</v>
      </c>
    </row>
    <row r="27" spans="1:9" x14ac:dyDescent="0.4">
      <c r="A27" s="1"/>
      <c r="B27" s="17" t="s">
        <v>49</v>
      </c>
      <c r="C27" s="18">
        <v>10000</v>
      </c>
      <c r="D27" s="18">
        <v>10000</v>
      </c>
      <c r="E27" s="18">
        <f t="shared" si="0"/>
        <v>0</v>
      </c>
      <c r="F27" s="17"/>
      <c r="G27" s="18"/>
      <c r="H27" s="18"/>
      <c r="I27" s="18"/>
    </row>
    <row r="28" spans="1:9" x14ac:dyDescent="0.4">
      <c r="A28" s="1"/>
      <c r="B28" s="17" t="s">
        <v>50</v>
      </c>
      <c r="C28" s="18"/>
      <c r="D28" s="18"/>
      <c r="E28" s="18">
        <f t="shared" si="0"/>
        <v>0</v>
      </c>
      <c r="F28" s="17"/>
      <c r="G28" s="18"/>
      <c r="H28" s="18"/>
      <c r="I28" s="18"/>
    </row>
    <row r="29" spans="1:9" x14ac:dyDescent="0.4">
      <c r="A29" s="1"/>
      <c r="B29" s="17" t="s">
        <v>51</v>
      </c>
      <c r="C29" s="18">
        <v>163400000</v>
      </c>
      <c r="D29" s="18">
        <v>225000000</v>
      </c>
      <c r="E29" s="18">
        <f t="shared" si="0"/>
        <v>-61600000</v>
      </c>
      <c r="F29" s="17"/>
      <c r="G29" s="18"/>
      <c r="H29" s="18"/>
      <c r="I29" s="18"/>
    </row>
    <row r="30" spans="1:9" x14ac:dyDescent="0.4">
      <c r="A30" s="1"/>
      <c r="B30" s="17" t="s">
        <v>52</v>
      </c>
      <c r="C30" s="18">
        <v>81890</v>
      </c>
      <c r="D30" s="18">
        <v>81890</v>
      </c>
      <c r="E30" s="18">
        <f t="shared" si="0"/>
        <v>0</v>
      </c>
      <c r="F30" s="17"/>
      <c r="G30" s="18"/>
      <c r="H30" s="18"/>
      <c r="I30" s="18"/>
    </row>
    <row r="31" spans="1:9" x14ac:dyDescent="0.4">
      <c r="A31" s="1"/>
      <c r="B31" s="17" t="s">
        <v>53</v>
      </c>
      <c r="C31" s="18"/>
      <c r="D31" s="18"/>
      <c r="E31" s="18">
        <f t="shared" si="0"/>
        <v>0</v>
      </c>
      <c r="F31" s="22"/>
      <c r="G31" s="23"/>
      <c r="H31" s="23"/>
      <c r="I31" s="23"/>
    </row>
    <row r="32" spans="1:9" x14ac:dyDescent="0.4">
      <c r="A32" s="1"/>
      <c r="B32" s="17" t="s">
        <v>23</v>
      </c>
      <c r="C32" s="18"/>
      <c r="D32" s="18"/>
      <c r="E32" s="18">
        <f t="shared" si="0"/>
        <v>0</v>
      </c>
      <c r="F32" s="13" t="s">
        <v>54</v>
      </c>
      <c r="G32" s="14">
        <f>+G21 +G22 +G23 +G25</f>
        <v>1062123451</v>
      </c>
      <c r="H32" s="14">
        <f>+H21 +H22 +H23 +H25</f>
        <v>1073938217</v>
      </c>
      <c r="I32" s="14">
        <f t="shared" si="1"/>
        <v>-11814766</v>
      </c>
    </row>
    <row r="33" spans="1:9" x14ac:dyDescent="0.4">
      <c r="A33" s="1"/>
      <c r="B33" s="13" t="s">
        <v>55</v>
      </c>
      <c r="C33" s="14">
        <f>+C7 +C15</f>
        <v>1211379339</v>
      </c>
      <c r="D33" s="14">
        <f>+D7 +D15</f>
        <v>1264685294</v>
      </c>
      <c r="E33" s="14">
        <f t="shared" si="0"/>
        <v>-53305955</v>
      </c>
      <c r="F33" s="24" t="s">
        <v>56</v>
      </c>
      <c r="G33" s="25">
        <f>+G19 +G32</f>
        <v>1211379339</v>
      </c>
      <c r="H33" s="25">
        <f>+H19 +H32</f>
        <v>1264685294</v>
      </c>
      <c r="I33" s="25">
        <f t="shared" si="1"/>
        <v>-53305955</v>
      </c>
    </row>
  </sheetData>
  <mergeCells count="5">
    <mergeCell ref="B2:I2"/>
    <mergeCell ref="B3:I3"/>
    <mergeCell ref="B5:E5"/>
    <mergeCell ref="F5:I5"/>
    <mergeCell ref="F20:I20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福）寿幸会</vt:lpstr>
      <vt:lpstr>'福）寿幸会'!Print_Titles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2023-06-29T02:37:19Z</dcterms:created>
  <dcterms:modified xsi:type="dcterms:W3CDTF">2023-06-29T02:37:20Z</dcterms:modified>
</cp:coreProperties>
</file>